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5.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20" yWindow="405" windowWidth="15480" windowHeight="9600" tabRatio="909" activeTab="0"/>
  </bookViews>
  <sheets>
    <sheet name="Index sheet" sheetId="1" r:id="rId1"/>
    <sheet name="ASAPCELLCOLORINDEX" sheetId="2" r:id="rId2"/>
    <sheet name="ASAPCOUNTBYCELLCOLOR" sheetId="3" r:id="rId3"/>
    <sheet name="ASAPCOUNTBYFONTCOLOR" sheetId="4" r:id="rId4"/>
    <sheet name="ASAPCOUNTCHAR" sheetId="5" r:id="rId5"/>
    <sheet name="ASAPCOUNTSHADES" sheetId="6" r:id="rId6"/>
    <sheet name="ASAPEXTRACTFILENAME" sheetId="7" r:id="rId7"/>
    <sheet name="ASAPEXTRACTFOLDERNAME" sheetId="8" r:id="rId8"/>
    <sheet name="ASAPEXTRACTNUMBERS" sheetId="9" r:id="rId9"/>
    <sheet name="ASAPFILENAME" sheetId="10" r:id="rId10"/>
    <sheet name="ASAPFILEPATH" sheetId="11" r:id="rId11"/>
    <sheet name="ASAPFILEPROPERTIES" sheetId="12" r:id="rId12"/>
    <sheet name="ASAPFONTCOLORINDEX" sheetId="13" r:id="rId13"/>
    <sheet name="ASAPFULLFILENAME" sheetId="14" r:id="rId14"/>
    <sheet name="ASAPGETCOMMENT" sheetId="15" r:id="rId15"/>
    <sheet name="ASAPGETDOMAIN" sheetId="16" r:id="rId16"/>
    <sheet name="ASAPGETFONTNAME" sheetId="17" r:id="rId17"/>
    <sheet name="ASAPGETFONTSIZE" sheetId="18" r:id="rId18"/>
    <sheet name="ASAPGETFORMULA" sheetId="19" r:id="rId19"/>
    <sheet name="ASAPGETFORMULAINT" sheetId="20" r:id="rId20"/>
    <sheet name="ASAPGETHYPERLINK" sheetId="21" r:id="rId21"/>
    <sheet name="ASAPGETNUMBERFORMAT" sheetId="22" r:id="rId22"/>
    <sheet name="ASAPISBOLD" sheetId="23" r:id="rId23"/>
    <sheet name="ASAPISFORMULA" sheetId="24" r:id="rId24"/>
    <sheet name="ASAPLOADIMAGE" sheetId="25" r:id="rId25"/>
    <sheet name="ASAPMERGECELLS" sheetId="26" r:id="rId26"/>
    <sheet name="ASAPRANDOMPASSWORD" sheetId="27" r:id="rId27"/>
    <sheet name="ASAPSHEETNAME" sheetId="28" r:id="rId28"/>
    <sheet name="ASAPSPELLNUMBER" sheetId="29" r:id="rId29"/>
    <sheet name="ASAPSTRIPNUMBERS" sheetId="30" r:id="rId30"/>
    <sheet name="ASAPSUMBYCELLCOLOR" sheetId="31" r:id="rId31"/>
    <sheet name="ASAPSUMBYFONTCOLOR" sheetId="32" r:id="rId32"/>
    <sheet name="Remarks" sheetId="33" r:id="rId33"/>
  </sheets>
  <externalReferences>
    <externalReference r:id="rId36"/>
  </externalReferences>
  <definedNames>
    <definedName name="___INDEX_SHEET___ASAP_Utilities">'Index sheet'!$A$1</definedName>
  </definedNames>
  <calcPr fullCalcOnLoad="1"/>
</workbook>
</file>

<file path=xl/comments15.xml><?xml version="1.0" encoding="utf-8"?>
<comments xmlns="http://schemas.openxmlformats.org/spreadsheetml/2006/main">
  <authors>
    <author>Mensink</author>
  </authors>
  <commentList>
    <comment ref="B8" authorId="0">
      <text>
        <r>
          <rPr>
            <sz val="9"/>
            <rFont val="Tahoma"/>
            <family val="2"/>
          </rPr>
          <t>Update this when the price changes</t>
        </r>
      </text>
    </comment>
    <comment ref="B9" authorId="0">
      <text>
        <r>
          <rPr>
            <sz val="9"/>
            <rFont val="Tahoma"/>
            <family val="2"/>
          </rPr>
          <t>Is this correct?</t>
        </r>
      </text>
    </comment>
    <comment ref="B10" authorId="0">
      <text>
        <r>
          <rPr>
            <sz val="9"/>
            <rFont val="Tahoma"/>
            <family val="2"/>
          </rPr>
          <t>Verify with Paul</t>
        </r>
      </text>
    </comment>
    <comment ref="B11" authorId="0">
      <text>
        <r>
          <rPr>
            <sz val="9"/>
            <rFont val="Tahoma"/>
            <family val="2"/>
          </rPr>
          <t>Enter your age</t>
        </r>
      </text>
    </comment>
  </commentList>
</comments>
</file>

<file path=xl/comments9.xml><?xml version="1.0" encoding="utf-8"?>
<comments xmlns="http://schemas.openxmlformats.org/spreadsheetml/2006/main">
  <authors>
    <author>Mensink</author>
  </authors>
  <commentList>
    <comment ref="C11" authorId="0">
      <text>
        <r>
          <rPr>
            <sz val="9"/>
            <rFont val="Tahoma"/>
            <family val="2"/>
          </rPr>
          <t>The result is a number.
Therefore leading zeros are not preserved.</t>
        </r>
      </text>
    </comment>
  </commentList>
</comments>
</file>

<file path=xl/sharedStrings.xml><?xml version="1.0" encoding="utf-8"?>
<sst xmlns="http://schemas.openxmlformats.org/spreadsheetml/2006/main" count="510" uniqueCount="314">
  <si>
    <t>Result:</t>
  </si>
  <si>
    <t>Color</t>
  </si>
  <si>
    <t>Formula used in column B:</t>
  </si>
  <si>
    <t>Example 1</t>
  </si>
  <si>
    <t>Example 2</t>
  </si>
  <si>
    <t>The colorindex number for the green color is 4</t>
  </si>
  <si>
    <t>You can use this function to count the number of cells that have a certain color.</t>
  </si>
  <si>
    <t>The first parameter is the range to be searched, the second parameter is either the cell that has the color (recommended), or Excel's colornumber.</t>
  </si>
  <si>
    <t>You can use this function to count the number of cells that have a certain font color.</t>
  </si>
  <si>
    <t>The first parameter is the range to be searched, the second parameter is either the cell that has the fontcolor (recommended), or Excel's colornumber.</t>
  </si>
  <si>
    <t>The colorindex number for the red color = 3</t>
  </si>
  <si>
    <t>How many spaces?</t>
  </si>
  <si>
    <t>Text</t>
  </si>
  <si>
    <t>Test</t>
  </si>
  <si>
    <t>Bastien Mensink</t>
  </si>
  <si>
    <t>blah blah blah</t>
  </si>
  <si>
    <t>Microsoft Excel 2010</t>
  </si>
  <si>
    <t>Character to count</t>
  </si>
  <si>
    <t>,</t>
  </si>
  <si>
    <t>|</t>
  </si>
  <si>
    <t>a|b|c|d|e</t>
  </si>
  <si>
    <t>a, b, c, d</t>
  </si>
  <si>
    <t>Formula used in column C:</t>
  </si>
  <si>
    <t>/</t>
  </si>
  <si>
    <t>http://www.test.com/t/test</t>
  </si>
  <si>
    <t>How many times?</t>
  </si>
  <si>
    <t>The formula is Case sensitive</t>
  </si>
  <si>
    <t>s</t>
  </si>
  <si>
    <t>Cc</t>
  </si>
  <si>
    <t>c</t>
  </si>
  <si>
    <t>This way the  formula is not Case sensitive:</t>
  </si>
  <si>
    <t>keyword1, keyword2, keyword3</t>
  </si>
  <si>
    <t xml:space="preserve">  How to do this without the use of ASAP Utilities:</t>
  </si>
  <si>
    <t>We use B10 in the formula to have the formula count the cells with the same cell color as cell B10</t>
  </si>
  <si>
    <t>Formula used in B22:</t>
  </si>
  <si>
    <t>Example</t>
  </si>
  <si>
    <t>Use the =ASAPCOUNTSHADES() formula to count the number colored cells.</t>
  </si>
  <si>
    <t>Use the =ASAPCOUNTBYCELLCOLOR() formula to count the number of yellow cells:</t>
  </si>
  <si>
    <t>Use the =ASAPCOUNTBYCELLCOLOR() formula to count the number of green cells:</t>
  </si>
  <si>
    <t>You can use this function to count the number of colored cells (so called "shades").</t>
  </si>
  <si>
    <t>D:\Projects\Archive\Client 1\Balance.xls</t>
  </si>
  <si>
    <t>Formula used</t>
  </si>
  <si>
    <t>Formula used in B6:</t>
  </si>
  <si>
    <t>\\FS\Projects\Archive\Client 1\Balance.xls</t>
  </si>
  <si>
    <t>D:\Projects\Client 14\Sales.xlsx</t>
  </si>
  <si>
    <t>D:\Projects\Client 14\Prices to be updates.xlsm</t>
  </si>
  <si>
    <t>Returns the file name from a full path and filename.</t>
  </si>
  <si>
    <t>Full path and filename</t>
  </si>
  <si>
    <t>Formula used in column C</t>
  </si>
  <si>
    <t>Returns the numbers from a text string.</t>
  </si>
  <si>
    <t>Returns the folder name from a combined filepath and filename.</t>
  </si>
  <si>
    <t>Value</t>
  </si>
  <si>
    <t>8011 LB</t>
  </si>
  <si>
    <t>ART.47654</t>
  </si>
  <si>
    <t>PROD0004431</t>
  </si>
  <si>
    <t>The result is a number. Therefore leading zeros are not preserved.</t>
  </si>
  <si>
    <t>D232SE</t>
  </si>
  <si>
    <t>BE-54</t>
  </si>
  <si>
    <t>NL.8173.03.954</t>
  </si>
  <si>
    <t>978-90-274-3964-2.</t>
  </si>
  <si>
    <t>Year published: 1984</t>
  </si>
  <si>
    <t>ISO9001</t>
  </si>
  <si>
    <t>Returns the name of your workbook. This is the name of the workbook without the filepath (folder).</t>
  </si>
  <si>
    <t>The name of this example workbook:</t>
  </si>
  <si>
    <t>Formula used above</t>
  </si>
  <si>
    <t>Returns the filepath (the folder) where your workbook is stored.</t>
  </si>
  <si>
    <t>The folder of this example workbook:</t>
  </si>
  <si>
    <t>Returns the full filename of your workbook. This is the name of the workbook including the folder (filepath) where it is saved.</t>
  </si>
  <si>
    <t>Cells with comment</t>
  </si>
  <si>
    <t>Comment contents:</t>
  </si>
  <si>
    <t>Formula used in column D</t>
  </si>
  <si>
    <t>Font color index number:</t>
  </si>
  <si>
    <t>Result</t>
  </si>
  <si>
    <t>Returns the (sub)domain from a given hyperlink (website address/url).</t>
  </si>
  <si>
    <t>http://www.asap-utilities.com</t>
  </si>
  <si>
    <t>http://www.asap-utilities.com/asap-utilities-excel-tools-tip.php?tip=259&amp;utilities=97#ASAPGETDOMAIN</t>
  </si>
  <si>
    <t>http://blogs.msdn.com/b/excel/</t>
  </si>
  <si>
    <t>This can be useful if you are for example analyzing website stats to quickly see which refers come from the same domain.</t>
  </si>
  <si>
    <t>http://twitter.com/#!/msexcel</t>
  </si>
  <si>
    <t>http://twitter.com/#!/ASAPUtilities</t>
  </si>
  <si>
    <t>Example without protocol</t>
  </si>
  <si>
    <t>Example with protocol</t>
  </si>
  <si>
    <t>ftp://ftp.microsoft.com</t>
  </si>
  <si>
    <t>Test value</t>
  </si>
  <si>
    <t>Returns the name of the font in a cell.</t>
  </si>
  <si>
    <t>You can also use this to sort by font-size.</t>
  </si>
  <si>
    <t>Returns the formula of a cell.</t>
  </si>
  <si>
    <t>This formula is used allover this workbook to show you which formulas are used</t>
  </si>
  <si>
    <t>Formula</t>
  </si>
  <si>
    <t>Returns the formula of a cell in the "international" (English) notation.</t>
  </si>
  <si>
    <t>The English names for the formulas will be used, the list separator is a comma and the decimal separator is a point.</t>
  </si>
  <si>
    <t>The largest resources on the Internet on Excel are in English. On these websites the "international" formulas and style are used. If you use a local version of Excel  you can now easily create an "international" example of the formula you used.</t>
  </si>
  <si>
    <t>click here</t>
  </si>
  <si>
    <t>or click here</t>
  </si>
  <si>
    <t>official excel blog</t>
  </si>
  <si>
    <t>MS Excel on Twitter</t>
  </si>
  <si>
    <t>ASAP Utilities on Twitter</t>
  </si>
  <si>
    <t>Value with hyperlink</t>
  </si>
  <si>
    <t>TOP</t>
  </si>
  <si>
    <t>Back to the index</t>
  </si>
  <si>
    <t>Get the used hyperlink:</t>
  </si>
  <si>
    <t>Value with hyperlink
in this workbook:</t>
  </si>
  <si>
    <t>Returns the number format of a cell.</t>
  </si>
  <si>
    <t>Hidden text?</t>
  </si>
  <si>
    <t>Returns TRUE if the cell is bold or FALSE if it isn't.</t>
  </si>
  <si>
    <t>sort</t>
  </si>
  <si>
    <t>sort code</t>
  </si>
  <si>
    <t>php sort</t>
  </si>
  <si>
    <t>sort array</t>
  </si>
  <si>
    <t>bubble sort</t>
  </si>
  <si>
    <t>java sort</t>
  </si>
  <si>
    <t>sql sort</t>
  </si>
  <si>
    <t>sort by</t>
  </si>
  <si>
    <t>mysql sort</t>
  </si>
  <si>
    <t>javascript sort</t>
  </si>
  <si>
    <t>perl sort</t>
  </si>
  <si>
    <t>sort of</t>
  </si>
  <si>
    <t>php sort array</t>
  </si>
  <si>
    <t>sort by color</t>
  </si>
  <si>
    <t>bank sort code</t>
  </si>
  <si>
    <t>sort arraylist</t>
  </si>
  <si>
    <t>insertion sort</t>
  </si>
  <si>
    <t>selection sort</t>
  </si>
  <si>
    <t>list sort</t>
  </si>
  <si>
    <t>sort algorithm</t>
  </si>
  <si>
    <t>datagrid sort</t>
  </si>
  <si>
    <t>mysql sort by</t>
  </si>
  <si>
    <t>sql sort by</t>
  </si>
  <si>
    <t>merge sort</t>
  </si>
  <si>
    <t>c++ sort</t>
  </si>
  <si>
    <t>sort datatable</t>
  </si>
  <si>
    <t>quick sort</t>
  </si>
  <si>
    <t>vba sort</t>
  </si>
  <si>
    <t>sort on</t>
  </si>
  <si>
    <t>Total bold cells:</t>
  </si>
  <si>
    <t>Total formula cells:</t>
  </si>
  <si>
    <t>Returns TRUE if the cell has a formula or FALSE if it doesn't.</t>
  </si>
  <si>
    <t>Joins several text strings into one text string.
An easy alterative for the Excel =CONCATENATE() function. The benefit of this ASAP Utilities function:
 - You can specify a range to join, for example "A1:G1".
 - The number format of the values will be used. 
   For example if a cell has the value "12.23072" and the number format is to display only one decimal then this function uses value as "12.2".
 - You only have to specify a delimiter once.
 - By default empty cells will be ignored.</t>
  </si>
  <si>
    <t>Values</t>
  </si>
  <si>
    <t>It would require a long formula without ASAP Utilities</t>
  </si>
  <si>
    <t>apple</t>
  </si>
  <si>
    <t>pear</t>
  </si>
  <si>
    <t>banana</t>
  </si>
  <si>
    <t>orange</t>
  </si>
  <si>
    <t>Payment is due:</t>
  </si>
  <si>
    <t>BEAV</t>
  </si>
  <si>
    <t>BESI</t>
  </si>
  <si>
    <t>AATK</t>
  </si>
  <si>
    <t>BFAM</t>
  </si>
  <si>
    <t>CCOMP</t>
  </si>
  <si>
    <t>BNHN</t>
  </si>
  <si>
    <t>ACLS</t>
  </si>
  <si>
    <t>BIOM</t>
  </si>
  <si>
    <t>CCRD</t>
  </si>
  <si>
    <t>BBBY</t>
  </si>
  <si>
    <t>BFEN</t>
  </si>
  <si>
    <t>BBGI</t>
  </si>
  <si>
    <t>CBUK</t>
  </si>
  <si>
    <t>BIORY</t>
  </si>
  <si>
    <t>BASI</t>
  </si>
  <si>
    <t>BCIS</t>
  </si>
  <si>
    <t>AALA</t>
  </si>
  <si>
    <t>BFRE</t>
  </si>
  <si>
    <t>BEIQ</t>
  </si>
  <si>
    <t>BKNW</t>
  </si>
  <si>
    <t>BRKC</t>
  </si>
  <si>
    <t>BSXT</t>
  </si>
  <si>
    <t>ACTT</t>
  </si>
  <si>
    <t>ABIZ</t>
  </si>
  <si>
    <t>CALD</t>
  </si>
  <si>
    <t>BRKS</t>
  </si>
  <si>
    <t>AFAM</t>
  </si>
  <si>
    <t>ACME</t>
  </si>
  <si>
    <t>CAFEW</t>
  </si>
  <si>
    <t>ABAX</t>
  </si>
  <si>
    <t>Example 3</t>
  </si>
  <si>
    <t>Example 4</t>
  </si>
  <si>
    <t>Returns a random string that can be used as a password.</t>
  </si>
  <si>
    <t>Password</t>
  </si>
  <si>
    <t>Example 2, without special characters</t>
  </si>
  <si>
    <t>Length</t>
  </si>
  <si>
    <t>The minimum lenght is 8, the maximum length is 32767…</t>
  </si>
  <si>
    <t>Returns the name of the worksheet this formula is used on.</t>
  </si>
  <si>
    <t>We use this also to dynamically create the hyperlinks to the formulas on our website in the link on each worksheet.</t>
  </si>
  <si>
    <t>Returns a spelled-out number or amount in the languages English, Dutch or German</t>
  </si>
  <si>
    <t>Example 1, no currency</t>
  </si>
  <si>
    <t>Example 2, with currency</t>
  </si>
  <si>
    <t>Removes all numbers from a text string and removes all spaces at the beginning and end of the result.</t>
  </si>
  <si>
    <t>ZZE5</t>
  </si>
  <si>
    <t>Capital Sheet Metal Inc 32020</t>
  </si>
  <si>
    <t>Carreker Corporation 015509</t>
  </si>
  <si>
    <t>Capitol City 16361</t>
  </si>
  <si>
    <t>Calculates the SUM of the cells that have a certain fill color.</t>
  </si>
  <si>
    <t>Use the ASAPSUMBYCELLCOLOR() formula to sum the values of the yellow cells:</t>
  </si>
  <si>
    <t>Use the =ASAPSUMBYCELLCOLOR() formula to sum the values of the green cells:</t>
  </si>
  <si>
    <t>Look at the formula you would normally have to use in Excel:</t>
  </si>
  <si>
    <t>And now image that the colors have changed and you need to update the formula with the method used above…</t>
  </si>
  <si>
    <t>Use the =ASAPSUMBYFONTCOLOR() formula to SUM the values of cells with a blue font:</t>
  </si>
  <si>
    <t>Use the =ASAPSUMBYFONTCOLOR() formula to SUM the values of cells with a red font:</t>
  </si>
  <si>
    <t>Formula used in B9:</t>
  </si>
  <si>
    <t>Formula used in B10</t>
  </si>
  <si>
    <t>Formula used in B23:</t>
  </si>
  <si>
    <t>Formula used in B10:</t>
  </si>
  <si>
    <t>Cell color 
index number:</t>
  </si>
  <si>
    <t>which results in the following hyperlink address:</t>
  </si>
  <si>
    <t>http://www.asap-utilities.com/asap-utilities-excel-tools-tip.php?tip=259&amp;utilities=97#ASAPRANDOMPASSWORD</t>
  </si>
  <si>
    <t>For example in the link in cell B1 on the worksheet ASAPRANDOMPASSWORD we use the following formula:</t>
  </si>
  <si>
    <t xml:space="preserve">««« back </t>
  </si>
  <si>
    <t>=ASAPCELLCOLORINDEX()</t>
  </si>
  <si>
    <t>=ASAPCOUNTBYCELLCOLOR()</t>
  </si>
  <si>
    <t>=ASAPCOUNTBYFONTCOLOR()</t>
  </si>
  <si>
    <t>=ASAPCOUNTCHAR()</t>
  </si>
  <si>
    <t>=ASAPCOUNTSHADES()</t>
  </si>
  <si>
    <t>=ASAPEXTRACTFILENAME()</t>
  </si>
  <si>
    <t>=ASAPEXTRACTFOLDERNAME()</t>
  </si>
  <si>
    <t>=ASAPEXTRACTNUMBERS()</t>
  </si>
  <si>
    <t>=ASAPFILENAME()</t>
  </si>
  <si>
    <t>=ASAPFILEPATH()</t>
  </si>
  <si>
    <t>=ASAPFONTCOLORINDEX()</t>
  </si>
  <si>
    <t>=ASAPFULLFILENAME()</t>
  </si>
  <si>
    <t>=ASAPGETCOMMENT()</t>
  </si>
  <si>
    <t>=ASAPGETDOMAIN()</t>
  </si>
  <si>
    <t>=ASAPGETFONTNAME()</t>
  </si>
  <si>
    <t>=ASAPGETFONTSIZE()</t>
  </si>
  <si>
    <t>=ASAPGETFORMULA()</t>
  </si>
  <si>
    <t>=ASAPGETFORMULAINT()</t>
  </si>
  <si>
    <t>=ASAPGETHYPERLINK()</t>
  </si>
  <si>
    <t>=ASAPGETNUMBERFORMAT()</t>
  </si>
  <si>
    <t>=ASAPISBOLD()</t>
  </si>
  <si>
    <t>=ASAPISFORMULA()</t>
  </si>
  <si>
    <t>=ASAPMERGECELLS()</t>
  </si>
  <si>
    <t>=ASAPRANDOMPASSWORD()</t>
  </si>
  <si>
    <t>=ASAPSHEETNAME()</t>
  </si>
  <si>
    <t>=ASAPSPELLNUMBER()</t>
  </si>
  <si>
    <t>=ASAPSTRIPNUMBERS()</t>
  </si>
  <si>
    <t>=ASAPSUMBYCELLCOLOR()</t>
  </si>
  <si>
    <t>=ASAPSUMBYFONTCOLOR()</t>
  </si>
  <si>
    <t>Worksheet functions added by ASAP Utilities</t>
  </si>
  <si>
    <t>Click on the function to view an example of its use:</t>
  </si>
  <si>
    <t>Blue</t>
  </si>
  <si>
    <t>Red</t>
  </si>
  <si>
    <t>Dark grey</t>
  </si>
  <si>
    <t>Green</t>
  </si>
  <si>
    <t>Orange</t>
  </si>
  <si>
    <t>Lighter grey</t>
  </si>
  <si>
    <t>Text colored</t>
  </si>
  <si>
    <t>Amsterdam</t>
  </si>
  <si>
    <t>Athens</t>
  </si>
  <si>
    <t>Berlin</t>
  </si>
  <si>
    <t>Bern</t>
  </si>
  <si>
    <t>Brussels</t>
  </si>
  <si>
    <t>Budapest</t>
  </si>
  <si>
    <t>Copenhagen</t>
  </si>
  <si>
    <t>Dublin</t>
  </si>
  <si>
    <t>Helsinki</t>
  </si>
  <si>
    <t>London</t>
  </si>
  <si>
    <t>Luxembourg</t>
  </si>
  <si>
    <t>Madrid</t>
  </si>
  <si>
    <t>Moscow</t>
  </si>
  <si>
    <t>Oslo</t>
  </si>
  <si>
    <t>Paris</t>
  </si>
  <si>
    <t>Prague</t>
  </si>
  <si>
    <t>Reykjavík</t>
  </si>
  <si>
    <t>Rome</t>
  </si>
  <si>
    <t>Stockholm</t>
  </si>
  <si>
    <t>Vienna</t>
  </si>
  <si>
    <t>Returns the comment-text from a cell.</t>
  </si>
  <si>
    <t>http://www.asap-utilities.com/asap-utilities-worksheet-functions.php</t>
  </si>
  <si>
    <t>More information is on our website:</t>
  </si>
  <si>
    <t>To use these worksheet functions you need to have ASAP Utilities installed.</t>
  </si>
  <si>
    <t>Remarks on calculation and distribution</t>
  </si>
  <si>
    <t> </t>
  </si>
  <si>
    <t>Count the number of cells with a blue font:</t>
  </si>
  <si>
    <t>Count the number of cells with a red font:</t>
  </si>
  <si>
    <t>We use B10 as a reference in the formula to have the formula count the cells with the same cell color as cell B10</t>
  </si>
  <si>
    <t>Note</t>
  </si>
  <si>
    <t>The macro in this workbook automatically updates the references from the ASAP Utilities formulas to the program folder if needed. This can for example be the case if ASAP Utilities is not installed in the default C:\Program Files\ASAP Utilities\ folder but for example C:\Program Files (x86)\ASAP Utilities\
If the macro does not run automatically then you can press the button below:</t>
  </si>
  <si>
    <t>Value or formula</t>
  </si>
  <si>
    <t>Use it to count words</t>
  </si>
  <si>
    <t>how many words are this?</t>
  </si>
  <si>
    <t>and this?</t>
  </si>
  <si>
    <t>How many words?</t>
  </si>
  <si>
    <t>now</t>
  </si>
  <si>
    <t>You can also use it to count words by counting all the spaces and add 1:</t>
  </si>
  <si>
    <t>Same technique, but with a workaround if there are double spaces between the cells</t>
  </si>
  <si>
    <t>how  many words are this?</t>
  </si>
  <si>
    <t>and  this?</t>
  </si>
  <si>
    <t>=ASAPFILEPROPERTIES</t>
  </si>
  <si>
    <t>Returns the value of one of the built-in document properties for the current workbook.</t>
  </si>
  <si>
    <t>You can refer to document properties either by index value or by their English name.</t>
  </si>
  <si>
    <t>Property</t>
  </si>
  <si>
    <t>Title</t>
  </si>
  <si>
    <t>Subject</t>
  </si>
  <si>
    <t>Author</t>
  </si>
  <si>
    <t>Keywords</t>
  </si>
  <si>
    <t>Comments</t>
  </si>
  <si>
    <t>Last Author</t>
  </si>
  <si>
    <t>Application Name</t>
  </si>
  <si>
    <t>Last Print Date</t>
  </si>
  <si>
    <t>Creation Date</t>
  </si>
  <si>
    <t>Last Save Time</t>
  </si>
  <si>
    <t>Category</t>
  </si>
  <si>
    <t>Manager</t>
  </si>
  <si>
    <t>Company</t>
  </si>
  <si>
    <t>Hyperlink Base</t>
  </si>
  <si>
    <t>=ASAPLOADIMAGE()</t>
  </si>
  <si>
    <t>Inserts the specified image as an object and puts it at the left-top of your cell.
To update the image, you can replace the formula with a new image name.
To remove the image you have to remove both the formula and the image. (The image isn't removed if only the formula is removed.)
You have to press Control+Alt+F9 to have the formula recalculated.</t>
  </si>
  <si>
    <t>C:\Windows\Web\Wallpaper\Windows\img0.jpg</t>
  </si>
  <si>
    <t>C:\Windows\Soap Bubbles.bmp</t>
  </si>
  <si>
    <t>C:\WINDOWS\WEB\WALLPAPER\WINDOWS\IMG0.JPG</t>
  </si>
  <si>
    <t>Image path and file name or url</t>
  </si>
  <si>
    <t xml:space="preserve"> </t>
  </si>
  <si>
    <t>http://www.asap-utilities.com/press/box-shot-asap-utilities-left-angle-big.png</t>
  </si>
  <si>
    <t>http://www.asap-utilities.com/press/logo-asap-utilities-small-200px.png</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</si>
</sst>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quot;Yes&quot;;&quot;Yes&quot;;&quot;No&quot;"/>
    <numFmt numFmtId="187" formatCode="&quot;True&quot;;&quot;True&quot;;&quot;False&quot;"/>
    <numFmt numFmtId="188" formatCode="&quot;On&quot;;&quot;On&quot;;&quot;Off&quot;"/>
    <numFmt numFmtId="189" formatCode="[$€-2]\ #,##0.00_);[Red]\([$€-2]\ #,##0.00\)"/>
    <numFmt numFmtId="190" formatCode="[$-413]dddd\ d\ mmmm\ yyyy"/>
    <numFmt numFmtId="191" formatCode="[$-413]d/mmm/yy;@"/>
    <numFmt numFmtId="192" formatCode="d/mmm/yy;@"/>
    <numFmt numFmtId="193" formatCode="&quot;€&quot;\ #,##0.00"/>
    <numFmt numFmtId="194" formatCode="[$$-409]#,##0.00"/>
    <numFmt numFmtId="195" formatCode="#,##0.00\ [$€-1]"/>
    <numFmt numFmtId="196" formatCode="[$€-413]\ #,##0.00"/>
    <numFmt numFmtId="197" formatCode=";;;"/>
    <numFmt numFmtId="198" formatCode="0000"/>
    <numFmt numFmtId="199" formatCode="[$-F800]dddd\,\ mmmm\ dd\,\ yyyy"/>
    <numFmt numFmtId="200" formatCode="dddd\,\ mmmm\ d\,\ \y\y\y\y"/>
    <numFmt numFmtId="201" formatCode="[$-409]mmmm\ d\,\ yyyy;@"/>
    <numFmt numFmtId="202" formatCode="[$-409]dddd\ d\,\ mmmm\ yyyy;@"/>
    <numFmt numFmtId="203" formatCode="mmmm\ dd\,\ yyyy"/>
    <numFmt numFmtId="204" formatCode="mmmm\ d\,\ yyyy"/>
    <numFmt numFmtId="205" formatCode="mmm/yyyy"/>
    <numFmt numFmtId="206" formatCode="h:mm;@"/>
    <numFmt numFmtId="207" formatCode="[$-409]h:mm:ss\ AM/PM;@"/>
    <numFmt numFmtId="208" formatCode="#\ ??/??&quot;s&quot;"/>
    <numFmt numFmtId="209" formatCode="0.0&quot;f&quot;"/>
    <numFmt numFmtId="210" formatCode="&quot;ISO: &quot;\ 0"/>
    <numFmt numFmtId="211" formatCode="&quot;ISO:&quot;\ 0"/>
    <numFmt numFmtId="212" formatCode="0.0&quot;mm&quot;"/>
    <numFmt numFmtId="213" formatCode="[$-409]mmmm\ d\,\ yyyy\ hh:mm:ss;@"/>
  </numFmts>
  <fonts count="75">
    <font>
      <sz val="10"/>
      <name val="Arial"/>
      <family val="0"/>
    </font>
    <font>
      <b/>
      <sz val="10"/>
      <name val="Arial"/>
      <family val="2"/>
    </font>
    <font>
      <sz val="10"/>
      <color indexed="48"/>
      <name val="Arial"/>
      <family val="2"/>
    </font>
    <font>
      <sz val="8"/>
      <name val="Arial"/>
      <family val="2"/>
    </font>
    <font>
      <b/>
      <sz val="10"/>
      <color indexed="10"/>
      <name val="Arial"/>
      <family val="2"/>
    </font>
    <font>
      <u val="single"/>
      <sz val="10"/>
      <color indexed="12"/>
      <name val="Arial"/>
      <family val="2"/>
    </font>
    <font>
      <sz val="10"/>
      <color indexed="18"/>
      <name val="Arial"/>
      <family val="2"/>
    </font>
    <font>
      <u val="single"/>
      <sz val="10"/>
      <color indexed="36"/>
      <name val="Arial"/>
      <family val="2"/>
    </font>
    <font>
      <b/>
      <sz val="16"/>
      <name val="Arial"/>
      <family val="2"/>
    </font>
    <font>
      <b/>
      <sz val="10"/>
      <color indexed="12"/>
      <name val="Arial"/>
      <family val="2"/>
    </font>
    <font>
      <sz val="9"/>
      <name val="Tahoma"/>
      <family val="2"/>
    </font>
    <font>
      <sz val="10"/>
      <color indexed="12"/>
      <name val="Arial"/>
      <family val="2"/>
    </font>
    <font>
      <b/>
      <sz val="10"/>
      <color indexed="63"/>
      <name val="Arial"/>
      <family val="2"/>
    </font>
    <font>
      <b/>
      <sz val="10"/>
      <color indexed="51"/>
      <name val="Arial"/>
      <family val="2"/>
    </font>
    <font>
      <b/>
      <sz val="10"/>
      <color indexed="57"/>
      <name val="Arial"/>
      <family val="2"/>
    </font>
    <font>
      <sz val="10"/>
      <name val="Verdana"/>
      <family val="2"/>
    </font>
    <font>
      <sz val="10"/>
      <name val="Century Gothic"/>
      <family val="2"/>
    </font>
    <font>
      <sz val="10"/>
      <name val="Courier New"/>
      <family val="3"/>
    </font>
    <font>
      <sz val="10"/>
      <name val="Georgia"/>
      <family val="1"/>
    </font>
    <font>
      <sz val="10"/>
      <name val="Garamond"/>
      <family val="1"/>
    </font>
    <font>
      <sz val="10"/>
      <name val="Wingdings"/>
      <family val="0"/>
    </font>
    <font>
      <sz val="12"/>
      <name val="Arial"/>
      <family val="2"/>
    </font>
    <font>
      <sz val="26"/>
      <name val="Arial"/>
      <family val="2"/>
    </font>
    <font>
      <sz val="9"/>
      <name val="Arial"/>
      <family val="2"/>
    </font>
    <font>
      <sz val="14"/>
      <name val="Arial"/>
      <family val="2"/>
    </font>
    <font>
      <u val="single"/>
      <sz val="10"/>
      <name val="Arial"/>
      <family val="2"/>
    </font>
    <font>
      <b/>
      <sz val="10"/>
      <color indexed="23"/>
      <name val="Arial"/>
      <family val="2"/>
    </font>
    <font>
      <b/>
      <sz val="10"/>
      <color indexed="16"/>
      <name val="Arial"/>
      <family val="2"/>
    </font>
    <font>
      <b/>
      <sz val="10"/>
      <color indexed="61"/>
      <name val="Arial"/>
      <family val="2"/>
    </font>
    <font>
      <b/>
      <sz val="10"/>
      <color indexed="62"/>
      <name val="Arial"/>
      <family val="2"/>
    </font>
    <font>
      <b/>
      <sz val="10"/>
      <color indexed="28"/>
      <name val="Arial"/>
      <family val="2"/>
    </font>
    <font>
      <b/>
      <sz val="10"/>
      <color indexed="47"/>
      <name val="Arial"/>
      <family val="2"/>
    </font>
    <font>
      <b/>
      <sz val="10"/>
      <color indexed="53"/>
      <name val="Arial"/>
      <family val="2"/>
    </font>
    <font>
      <b/>
      <sz val="10"/>
      <color indexed="18"/>
      <name val="Arial"/>
      <family val="2"/>
    </font>
    <font>
      <b/>
      <sz val="10"/>
      <color indexed="37"/>
      <name val="Arial"/>
      <family val="2"/>
    </font>
    <font>
      <b/>
      <sz val="10"/>
      <color indexed="17"/>
      <name val="Arial"/>
      <family val="2"/>
    </font>
    <font>
      <b/>
      <sz val="10"/>
      <color indexed="56"/>
      <name val="Arial"/>
      <family val="2"/>
    </font>
    <font>
      <b/>
      <sz val="10"/>
      <color indexed="49"/>
      <name val="Arial"/>
      <family val="2"/>
    </font>
    <font>
      <b/>
      <sz val="10"/>
      <color indexed="55"/>
      <name val="Arial"/>
      <family val="2"/>
    </font>
    <font>
      <b/>
      <sz val="10"/>
      <color indexed="2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
      <patternFill patternType="solid">
        <fgColor indexed="51"/>
        <bgColor indexed="64"/>
      </patternFill>
    </fill>
    <fill>
      <patternFill patternType="solid">
        <fgColor indexed="8"/>
        <bgColor indexed="64"/>
      </patternFill>
    </fill>
    <fill>
      <patternFill patternType="solid">
        <fgColor indexed="10"/>
        <bgColor indexed="64"/>
      </patternFill>
    </fill>
    <fill>
      <patternFill patternType="solid">
        <fgColor indexed="22"/>
        <bgColor indexed="64"/>
      </patternFill>
    </fill>
    <fill>
      <patternFill patternType="solid">
        <fgColor indexed="14"/>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
      <patternFill patternType="solid">
        <fgColor indexed="50"/>
        <bgColor indexed="64"/>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48"/>
        <bgColor indexed="64"/>
      </patternFill>
    </fill>
    <fill>
      <patternFill patternType="solid">
        <fgColor indexed="12"/>
        <bgColor indexed="64"/>
      </patternFill>
    </fill>
    <fill>
      <patternFill patternType="solid">
        <fgColor indexed="18"/>
        <bgColor indexed="64"/>
      </patternFill>
    </fill>
    <fill>
      <patternFill patternType="solid">
        <fgColor indexed="56"/>
        <bgColor indexed="64"/>
      </patternFill>
    </fill>
    <fill>
      <patternFill patternType="solid">
        <fgColor indexed="62"/>
        <bgColor indexed="64"/>
      </patternFill>
    </fill>
    <fill>
      <patternFill patternType="solid">
        <fgColor indexed="58"/>
        <bgColor indexed="64"/>
      </patternFill>
    </fill>
    <fill>
      <patternFill patternType="solid">
        <fgColor indexed="17"/>
        <bgColor indexed="64"/>
      </patternFill>
    </fill>
    <fill>
      <patternFill patternType="solid">
        <fgColor indexed="5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dashed">
        <color indexed="53"/>
      </top>
      <bottom style="dashed">
        <color indexed="53"/>
      </bottom>
    </border>
    <border>
      <left>
        <color indexed="63"/>
      </left>
      <right style="dashed">
        <color indexed="53"/>
      </right>
      <top style="dashed">
        <color indexed="53"/>
      </top>
      <bottom style="dashed">
        <color indexed="53"/>
      </bottom>
    </border>
    <border>
      <left style="dashed">
        <color indexed="53"/>
      </left>
      <right style="dashed">
        <color indexed="53"/>
      </right>
      <top style="dashed">
        <color indexed="53"/>
      </top>
      <bottom style="dashed">
        <color indexed="5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dashed">
        <color indexed="53"/>
      </left>
      <right style="dashed">
        <color indexed="53"/>
      </right>
      <top style="thin"/>
      <bottom>
        <color indexed="63"/>
      </bottom>
    </border>
    <border>
      <left style="dashed">
        <color indexed="53"/>
      </left>
      <right style="dashed">
        <color indexed="53"/>
      </right>
      <top>
        <color indexed="63"/>
      </top>
      <bottom>
        <color indexed="63"/>
      </bottom>
    </border>
    <border>
      <left style="dashed">
        <color indexed="53"/>
      </left>
      <right style="dashed">
        <color indexed="53"/>
      </right>
      <top>
        <color indexed="63"/>
      </top>
      <bottom style="dashed">
        <color indexed="53"/>
      </bottom>
    </border>
    <border>
      <left style="dashed">
        <color indexed="53"/>
      </left>
      <right>
        <color indexed="63"/>
      </right>
      <top style="dashed">
        <color indexed="53"/>
      </top>
      <bottom style="dashed">
        <color indexed="53"/>
      </bottom>
    </border>
    <border>
      <left>
        <color indexed="63"/>
      </left>
      <right>
        <color indexed="63"/>
      </right>
      <top style="thin"/>
      <bottom>
        <color indexed="63"/>
      </bottom>
    </border>
    <border>
      <left>
        <color indexed="63"/>
      </left>
      <right>
        <color indexed="63"/>
      </right>
      <top>
        <color indexed="63"/>
      </top>
      <bottom style="thin"/>
    </border>
    <border>
      <left style="dotted">
        <color indexed="53"/>
      </left>
      <right style="dotted">
        <color indexed="53"/>
      </right>
      <top style="thin"/>
      <bottom>
        <color indexed="63"/>
      </bottom>
    </border>
    <border>
      <left style="dotted">
        <color indexed="53"/>
      </left>
      <right style="dotted">
        <color indexed="53"/>
      </right>
      <top>
        <color indexed="63"/>
      </top>
      <bottom>
        <color indexed="63"/>
      </bottom>
    </border>
    <border>
      <left style="dotted">
        <color indexed="53"/>
      </left>
      <right style="dotted">
        <color indexed="53"/>
      </right>
      <top>
        <color indexed="63"/>
      </top>
      <bottom style="dotted">
        <color indexed="53"/>
      </bottom>
    </border>
    <border>
      <left style="dotted">
        <color indexed="53"/>
      </left>
      <right style="dotted">
        <color indexed="53"/>
      </right>
      <top style="dotted">
        <color indexed="53"/>
      </top>
      <bottom style="dotted">
        <color indexed="53"/>
      </bottom>
    </border>
    <border>
      <left style="thin"/>
      <right>
        <color indexed="63"/>
      </right>
      <top>
        <color indexed="63"/>
      </top>
      <bottom>
        <color indexed="63"/>
      </bottom>
    </border>
    <border>
      <left style="dashed">
        <color indexed="52"/>
      </left>
      <right style="dashed">
        <color indexed="52"/>
      </right>
      <top style="thin"/>
      <bottom>
        <color indexed="63"/>
      </bottom>
    </border>
    <border>
      <left style="dashed">
        <color indexed="52"/>
      </left>
      <right style="dashed">
        <color indexed="52"/>
      </right>
      <top>
        <color indexed="63"/>
      </top>
      <bottom>
        <color indexed="63"/>
      </bottom>
    </border>
    <border>
      <left style="dashed">
        <color indexed="52"/>
      </left>
      <right style="dashed">
        <color indexed="52"/>
      </right>
      <top>
        <color indexed="63"/>
      </top>
      <bottom style="dashed">
        <color indexed="5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06">
    <xf numFmtId="0" fontId="0" fillId="0" borderId="0" xfId="0" applyAlignment="1">
      <alignment/>
    </xf>
    <xf numFmtId="0" fontId="5" fillId="0" borderId="0" xfId="53" applyAlignment="1" applyProtection="1">
      <alignment horizontal="left"/>
      <protection/>
    </xf>
    <xf numFmtId="0" fontId="5" fillId="0" borderId="0" xfId="53" applyAlignment="1" applyProtection="1">
      <alignment/>
      <protection/>
    </xf>
    <xf numFmtId="0" fontId="5" fillId="0" borderId="0" xfId="53" applyFont="1" applyAlignment="1" applyProtection="1">
      <alignment/>
      <protection/>
    </xf>
    <xf numFmtId="0" fontId="0" fillId="0" borderId="0" xfId="53" applyFont="1" applyAlignment="1" applyProtection="1">
      <alignment/>
      <protection/>
    </xf>
    <xf numFmtId="0" fontId="0" fillId="0" borderId="0" xfId="53" applyFont="1" applyFill="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1" fillId="0" borderId="10" xfId="0" applyFont="1" applyBorder="1" applyAlignment="1" applyProtection="1">
      <alignment/>
      <protection/>
    </xf>
    <xf numFmtId="0" fontId="1" fillId="0" borderId="10" xfId="0" applyFont="1" applyBorder="1" applyAlignment="1" applyProtection="1">
      <alignment/>
      <protection/>
    </xf>
    <xf numFmtId="0" fontId="8" fillId="0" borderId="0" xfId="0" applyFont="1"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horizontal="right"/>
      <protection/>
    </xf>
    <xf numFmtId="0" fontId="1" fillId="0" borderId="0" xfId="0" applyFont="1" applyBorder="1" applyAlignment="1" applyProtection="1">
      <alignment/>
      <protection/>
    </xf>
    <xf numFmtId="0" fontId="1" fillId="0" borderId="0" xfId="0" applyFont="1" applyBorder="1" applyAlignment="1" applyProtection="1">
      <alignment/>
      <protection/>
    </xf>
    <xf numFmtId="9" fontId="0" fillId="0" borderId="0" xfId="59" applyFont="1" applyBorder="1" applyAlignment="1" applyProtection="1">
      <alignment/>
      <protection/>
    </xf>
    <xf numFmtId="0" fontId="0" fillId="0" borderId="0" xfId="0" applyBorder="1" applyAlignment="1" applyProtection="1">
      <alignment/>
      <protection/>
    </xf>
    <xf numFmtId="209" fontId="0" fillId="0" borderId="0" xfId="59" applyNumberFormat="1" applyFont="1" applyAlignment="1" applyProtection="1">
      <alignment/>
      <protection/>
    </xf>
    <xf numFmtId="0" fontId="2" fillId="0" borderId="0" xfId="0" applyFont="1" applyBorder="1" applyAlignment="1" applyProtection="1">
      <alignment/>
      <protection/>
    </xf>
    <xf numFmtId="211" fontId="0" fillId="0" borderId="0" xfId="59" applyNumberFormat="1" applyFont="1" applyAlignment="1" applyProtection="1">
      <alignment/>
      <protection/>
    </xf>
    <xf numFmtId="212" fontId="0" fillId="0" borderId="0" xfId="59" applyNumberFormat="1" applyFont="1" applyAlignment="1" applyProtection="1">
      <alignment/>
      <protection/>
    </xf>
    <xf numFmtId="201" fontId="0" fillId="0" borderId="0" xfId="59" applyNumberFormat="1" applyFont="1" applyAlignment="1" applyProtection="1">
      <alignment/>
      <protection/>
    </xf>
    <xf numFmtId="14" fontId="0" fillId="0" borderId="0" xfId="59" applyNumberFormat="1" applyFont="1" applyAlignment="1" applyProtection="1">
      <alignment/>
      <protection/>
    </xf>
    <xf numFmtId="0" fontId="1" fillId="0" borderId="0" xfId="0" applyFont="1" applyAlignment="1" applyProtection="1">
      <alignment/>
      <protection/>
    </xf>
    <xf numFmtId="0" fontId="0" fillId="0" borderId="10" xfId="0" applyBorder="1" applyAlignment="1" applyProtection="1">
      <alignment/>
      <protection/>
    </xf>
    <xf numFmtId="0" fontId="5" fillId="0" borderId="0" xfId="53" applyFill="1" applyAlignment="1" applyProtection="1">
      <alignment horizontal="lef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1" xfId="0" applyBorder="1" applyAlignment="1" applyProtection="1">
      <alignment/>
      <protection/>
    </xf>
    <xf numFmtId="0" fontId="5" fillId="0" borderId="0" xfId="53" applyAlignment="1" applyProtection="1">
      <alignment vertical="center"/>
      <protection/>
    </xf>
    <xf numFmtId="0" fontId="6" fillId="0" borderId="0" xfId="0" applyFont="1" applyAlignment="1" applyProtection="1">
      <alignment/>
      <protection/>
    </xf>
    <xf numFmtId="0" fontId="0" fillId="0" borderId="0" xfId="0" applyFont="1" applyAlignment="1" applyProtection="1">
      <alignment/>
      <protection/>
    </xf>
    <xf numFmtId="0" fontId="5" fillId="0" borderId="0" xfId="53"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vertical="center"/>
      <protection/>
    </xf>
    <xf numFmtId="0" fontId="8" fillId="0" borderId="0" xfId="53" applyFont="1" applyAlignment="1" applyProtection="1">
      <alignment horizontal="left" vertical="center"/>
      <protection/>
    </xf>
    <xf numFmtId="0" fontId="1" fillId="0" borderId="0" xfId="0" applyFont="1" applyAlignment="1" applyProtection="1">
      <alignment/>
      <protection/>
    </xf>
    <xf numFmtId="0" fontId="9" fillId="0" borderId="13" xfId="0" applyFont="1" applyFill="1" applyBorder="1" applyAlignment="1" applyProtection="1">
      <alignment horizontal="right"/>
      <protection/>
    </xf>
    <xf numFmtId="0" fontId="2" fillId="0" borderId="0" xfId="0" applyFont="1" applyAlignment="1" applyProtection="1">
      <alignment/>
      <protection/>
    </xf>
    <xf numFmtId="0" fontId="0"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ill="1" applyBorder="1" applyAlignment="1" applyProtection="1">
      <alignment/>
      <protection/>
    </xf>
    <xf numFmtId="0" fontId="9" fillId="0" borderId="14" xfId="0" applyFont="1" applyFill="1" applyBorder="1" applyAlignment="1" applyProtection="1">
      <alignment/>
      <protection/>
    </xf>
    <xf numFmtId="0" fontId="1" fillId="0" borderId="15" xfId="0" applyFont="1" applyFill="1" applyBorder="1" applyAlignment="1" applyProtection="1">
      <alignment horizontal="center"/>
      <protection/>
    </xf>
    <xf numFmtId="0" fontId="1" fillId="0" borderId="15" xfId="0" applyFont="1" applyFill="1" applyBorder="1" applyAlignment="1" applyProtection="1">
      <alignment/>
      <protection/>
    </xf>
    <xf numFmtId="0" fontId="9" fillId="0" borderId="15" xfId="0" applyFont="1" applyFill="1" applyBorder="1" applyAlignment="1" applyProtection="1">
      <alignment/>
      <protection/>
    </xf>
    <xf numFmtId="0" fontId="1" fillId="0" borderId="16" xfId="0" applyFont="1" applyFill="1" applyBorder="1" applyAlignment="1" applyProtection="1">
      <alignment/>
      <protection/>
    </xf>
    <xf numFmtId="0" fontId="9" fillId="0" borderId="17" xfId="0" applyFont="1" applyFill="1" applyBorder="1" applyAlignment="1" applyProtection="1">
      <alignment/>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9" fillId="0" borderId="0" xfId="0" applyFont="1" applyFill="1" applyBorder="1" applyAlignment="1" applyProtection="1">
      <alignment/>
      <protection/>
    </xf>
    <xf numFmtId="0" fontId="9" fillId="0" borderId="18" xfId="0" applyFont="1" applyFill="1" applyBorder="1" applyAlignment="1" applyProtection="1">
      <alignment/>
      <protection/>
    </xf>
    <xf numFmtId="0" fontId="9" fillId="0" borderId="0" xfId="0" applyFont="1" applyFill="1" applyBorder="1" applyAlignment="1" applyProtection="1">
      <alignment horizontal="center"/>
      <protection/>
    </xf>
    <xf numFmtId="0" fontId="1" fillId="0" borderId="17" xfId="0" applyFont="1" applyFill="1" applyBorder="1" applyAlignment="1" applyProtection="1">
      <alignment/>
      <protection/>
    </xf>
    <xf numFmtId="0" fontId="1" fillId="0" borderId="18" xfId="0" applyFont="1" applyFill="1" applyBorder="1" applyAlignment="1" applyProtection="1">
      <alignment/>
      <protection/>
    </xf>
    <xf numFmtId="0" fontId="9" fillId="0" borderId="19" xfId="0" applyFont="1" applyFill="1" applyBorder="1" applyAlignment="1" applyProtection="1">
      <alignment/>
      <protection/>
    </xf>
    <xf numFmtId="0" fontId="9" fillId="0" borderId="20" xfId="0" applyFont="1" applyFill="1" applyBorder="1" applyAlignment="1" applyProtection="1">
      <alignment/>
      <protection/>
    </xf>
    <xf numFmtId="0" fontId="1" fillId="0" borderId="20" xfId="0" applyFont="1" applyFill="1" applyBorder="1" applyAlignment="1" applyProtection="1">
      <alignment/>
      <protection/>
    </xf>
    <xf numFmtId="0" fontId="9" fillId="0" borderId="21" xfId="0" applyFont="1" applyFill="1" applyBorder="1" applyAlignment="1" applyProtection="1">
      <alignment/>
      <protection/>
    </xf>
    <xf numFmtId="0" fontId="0" fillId="0" borderId="0" xfId="0" applyFont="1" applyFill="1" applyAlignment="1" applyProtection="1">
      <alignment/>
      <protection/>
    </xf>
    <xf numFmtId="0" fontId="1" fillId="0" borderId="22" xfId="0" applyFont="1" applyFill="1" applyBorder="1" applyAlignment="1" applyProtection="1">
      <alignment/>
      <protection/>
    </xf>
    <xf numFmtId="0" fontId="4" fillId="0" borderId="15" xfId="0" applyFont="1" applyFill="1" applyBorder="1" applyAlignment="1" applyProtection="1">
      <alignment/>
      <protection/>
    </xf>
    <xf numFmtId="0" fontId="1" fillId="0" borderId="15" xfId="0" applyFont="1" applyFill="1" applyBorder="1" applyAlignment="1" applyProtection="1">
      <alignment/>
      <protection/>
    </xf>
    <xf numFmtId="0" fontId="4" fillId="0" borderId="16" xfId="0" applyFont="1" applyFill="1" applyBorder="1" applyAlignment="1" applyProtection="1">
      <alignment/>
      <protection/>
    </xf>
    <xf numFmtId="0" fontId="1" fillId="0" borderId="17" xfId="0" applyFont="1" applyFill="1" applyBorder="1" applyAlignment="1" applyProtection="1">
      <alignment/>
      <protection/>
    </xf>
    <xf numFmtId="0" fontId="1" fillId="0" borderId="0" xfId="0" applyFont="1" applyFill="1" applyBorder="1" applyAlignment="1" applyProtection="1">
      <alignment/>
      <protection/>
    </xf>
    <xf numFmtId="0" fontId="4" fillId="0" borderId="0" xfId="0" applyFont="1" applyFill="1" applyBorder="1" applyAlignment="1" applyProtection="1">
      <alignment/>
      <protection/>
    </xf>
    <xf numFmtId="0" fontId="1" fillId="0" borderId="18" xfId="0" applyFont="1" applyFill="1" applyBorder="1" applyAlignment="1" applyProtection="1">
      <alignment/>
      <protection/>
    </xf>
    <xf numFmtId="0" fontId="4" fillId="0" borderId="17" xfId="0" applyFont="1" applyFill="1" applyBorder="1" applyAlignment="1" applyProtection="1">
      <alignment/>
      <protection/>
    </xf>
    <xf numFmtId="0" fontId="1" fillId="0" borderId="19" xfId="0" applyFont="1" applyFill="1" applyBorder="1" applyAlignment="1" applyProtection="1">
      <alignment/>
      <protection/>
    </xf>
    <xf numFmtId="0" fontId="1" fillId="0" borderId="20" xfId="0" applyFont="1" applyFill="1" applyBorder="1" applyAlignment="1" applyProtection="1">
      <alignment/>
      <protection/>
    </xf>
    <xf numFmtId="0" fontId="4" fillId="0" borderId="20" xfId="0" applyFont="1" applyFill="1" applyBorder="1" applyAlignment="1" applyProtection="1">
      <alignment/>
      <protection/>
    </xf>
    <xf numFmtId="0" fontId="1" fillId="0" borderId="21" xfId="0" applyFont="1" applyFill="1" applyBorder="1" applyAlignment="1" applyProtection="1">
      <alignment/>
      <protection/>
    </xf>
    <xf numFmtId="0" fontId="0" fillId="32" borderId="22" xfId="0" applyFont="1" applyFill="1" applyBorder="1" applyAlignment="1" applyProtection="1">
      <alignment/>
      <protection/>
    </xf>
    <xf numFmtId="0" fontId="0" fillId="0" borderId="15" xfId="0" applyFont="1" applyFill="1" applyBorder="1" applyAlignment="1" applyProtection="1">
      <alignment horizontal="center"/>
      <protection/>
    </xf>
    <xf numFmtId="0" fontId="0" fillId="0" borderId="15" xfId="0" applyFont="1" applyFill="1" applyBorder="1" applyAlignment="1" applyProtection="1">
      <alignment/>
      <protection/>
    </xf>
    <xf numFmtId="0" fontId="0" fillId="32" borderId="15" xfId="0" applyFont="1" applyFill="1" applyBorder="1" applyAlignment="1" applyProtection="1">
      <alignment/>
      <protection/>
    </xf>
    <xf numFmtId="0" fontId="0" fillId="0" borderId="16" xfId="0" applyFont="1" applyFill="1" applyBorder="1" applyAlignment="1" applyProtection="1">
      <alignment/>
      <protection/>
    </xf>
    <xf numFmtId="0" fontId="0" fillId="32" borderId="17"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32" borderId="0" xfId="0" applyFont="1" applyFill="1" applyBorder="1" applyAlignment="1" applyProtection="1">
      <alignment/>
      <protection/>
    </xf>
    <xf numFmtId="0" fontId="0" fillId="32" borderId="18" xfId="0" applyFont="1" applyFill="1" applyBorder="1" applyAlignment="1" applyProtection="1">
      <alignment/>
      <protection/>
    </xf>
    <xf numFmtId="0" fontId="0" fillId="0" borderId="17" xfId="0" applyFont="1" applyFill="1" applyBorder="1" applyAlignment="1" applyProtection="1">
      <alignment/>
      <protection/>
    </xf>
    <xf numFmtId="0" fontId="0" fillId="32" borderId="0" xfId="0" applyFont="1" applyFill="1" applyBorder="1" applyAlignment="1" applyProtection="1">
      <alignment horizontal="center"/>
      <protection/>
    </xf>
    <xf numFmtId="0" fontId="0" fillId="32" borderId="0" xfId="0" applyFill="1" applyBorder="1" applyAlignment="1" applyProtection="1">
      <alignment/>
      <protection/>
    </xf>
    <xf numFmtId="0" fontId="0" fillId="10" borderId="0" xfId="0" applyFill="1" applyBorder="1" applyAlignment="1" applyProtection="1">
      <alignment/>
      <protection/>
    </xf>
    <xf numFmtId="0" fontId="0" fillId="10" borderId="18" xfId="0" applyFill="1" applyBorder="1" applyAlignment="1" applyProtection="1">
      <alignment/>
      <protection/>
    </xf>
    <xf numFmtId="0" fontId="0" fillId="32" borderId="18" xfId="0" applyFill="1" applyBorder="1" applyAlignment="1" applyProtection="1">
      <alignment/>
      <protection/>
    </xf>
    <xf numFmtId="0" fontId="0" fillId="0" borderId="19" xfId="0" applyFont="1" applyFill="1" applyBorder="1" applyAlignment="1" applyProtection="1">
      <alignment/>
      <protection/>
    </xf>
    <xf numFmtId="0" fontId="0" fillId="32" borderId="20" xfId="0" applyFont="1" applyFill="1" applyBorder="1" applyAlignment="1" applyProtection="1">
      <alignment/>
      <protection/>
    </xf>
    <xf numFmtId="0" fontId="0" fillId="0" borderId="20" xfId="0" applyFont="1" applyFill="1" applyBorder="1" applyAlignment="1" applyProtection="1">
      <alignment/>
      <protection/>
    </xf>
    <xf numFmtId="0" fontId="0" fillId="10" borderId="20" xfId="0" applyFont="1" applyFill="1" applyBorder="1" applyAlignment="1" applyProtection="1">
      <alignment/>
      <protection/>
    </xf>
    <xf numFmtId="0" fontId="0" fillId="0" borderId="20" xfId="0" applyBorder="1" applyAlignment="1" applyProtection="1">
      <alignment/>
      <protection/>
    </xf>
    <xf numFmtId="0" fontId="0" fillId="32" borderId="20" xfId="0" applyFill="1" applyBorder="1" applyAlignment="1" applyProtection="1">
      <alignment/>
      <protection/>
    </xf>
    <xf numFmtId="0" fontId="0" fillId="10" borderId="20" xfId="0" applyFill="1" applyBorder="1" applyAlignment="1" applyProtection="1">
      <alignment/>
      <protection/>
    </xf>
    <xf numFmtId="0" fontId="0" fillId="32" borderId="21" xfId="0" applyFill="1" applyBorder="1" applyAlignment="1" applyProtection="1">
      <alignment/>
      <protection/>
    </xf>
    <xf numFmtId="0" fontId="9" fillId="0" borderId="13" xfId="0" applyFont="1" applyFill="1" applyBorder="1" applyAlignment="1" applyProtection="1">
      <alignment/>
      <protection/>
    </xf>
    <xf numFmtId="0" fontId="0" fillId="0" borderId="22" xfId="0" applyFont="1" applyFill="1" applyBorder="1" applyAlignment="1" applyProtection="1">
      <alignment/>
      <protection/>
    </xf>
    <xf numFmtId="0" fontId="0" fillId="10" borderId="15" xfId="0" applyFont="1" applyFill="1" applyBorder="1" applyAlignment="1" applyProtection="1">
      <alignment/>
      <protection/>
    </xf>
    <xf numFmtId="0" fontId="0" fillId="0" borderId="15" xfId="0" applyFont="1" applyFill="1" applyBorder="1" applyAlignment="1" applyProtection="1">
      <alignment/>
      <protection/>
    </xf>
    <xf numFmtId="0" fontId="0" fillId="10" borderId="16"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0" fontId="0" fillId="10" borderId="0" xfId="0" applyFont="1" applyFill="1" applyBorder="1" applyAlignment="1" applyProtection="1">
      <alignment/>
      <protection/>
    </xf>
    <xf numFmtId="0" fontId="0" fillId="18" borderId="18" xfId="0" applyFont="1" applyFill="1" applyBorder="1" applyAlignment="1" applyProtection="1">
      <alignment/>
      <protection/>
    </xf>
    <xf numFmtId="0" fontId="0" fillId="10" borderId="17" xfId="0" applyFont="1" applyFill="1" applyBorder="1" applyAlignment="1" applyProtection="1">
      <alignment/>
      <protection/>
    </xf>
    <xf numFmtId="0" fontId="0" fillId="0" borderId="0" xfId="0" applyFill="1" applyBorder="1" applyAlignment="1" applyProtection="1">
      <alignment/>
      <protection/>
    </xf>
    <xf numFmtId="0" fontId="0" fillId="33" borderId="18" xfId="0" applyFill="1" applyBorder="1" applyAlignment="1" applyProtection="1">
      <alignment/>
      <protection/>
    </xf>
    <xf numFmtId="0" fontId="0" fillId="33" borderId="0" xfId="0" applyFont="1" applyFill="1" applyBorder="1" applyAlignment="1" applyProtection="1">
      <alignment/>
      <protection/>
    </xf>
    <xf numFmtId="0" fontId="0" fillId="10" borderId="0" xfId="0"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33" borderId="20" xfId="0" applyFont="1" applyFill="1" applyBorder="1" applyAlignment="1" applyProtection="1">
      <alignment/>
      <protection/>
    </xf>
    <xf numFmtId="0" fontId="0" fillId="0" borderId="20" xfId="0" applyFill="1" applyBorder="1" applyAlignment="1" applyProtection="1">
      <alignment/>
      <protection/>
    </xf>
    <xf numFmtId="0" fontId="0" fillId="10" borderId="20" xfId="0" applyFill="1" applyBorder="1" applyAlignment="1" applyProtection="1">
      <alignment/>
      <protection/>
    </xf>
    <xf numFmtId="0" fontId="0" fillId="33" borderId="21" xfId="0" applyFill="1" applyBorder="1" applyAlignment="1" applyProtection="1">
      <alignment/>
      <protection/>
    </xf>
    <xf numFmtId="0" fontId="11" fillId="0" borderId="23" xfId="0" applyFont="1" applyBorder="1" applyAlignment="1" applyProtection="1">
      <alignment/>
      <protection/>
    </xf>
    <xf numFmtId="0" fontId="11" fillId="0" borderId="24" xfId="0" applyFont="1" applyBorder="1" applyAlignment="1" applyProtection="1">
      <alignment/>
      <protection/>
    </xf>
    <xf numFmtId="0" fontId="11" fillId="0" borderId="25" xfId="0" applyFont="1" applyBorder="1" applyAlignment="1" applyProtection="1">
      <alignment/>
      <protection/>
    </xf>
    <xf numFmtId="2" fontId="0" fillId="0" borderId="0" xfId="59" applyNumberFormat="1" applyFont="1" applyAlignment="1" applyProtection="1">
      <alignment/>
      <protection/>
    </xf>
    <xf numFmtId="9" fontId="0" fillId="0" borderId="0" xfId="59" applyFont="1" applyAlignment="1" applyProtection="1">
      <alignment/>
      <protection/>
    </xf>
    <xf numFmtId="0" fontId="11" fillId="0" borderId="23" xfId="0" applyFont="1" applyBorder="1" applyAlignment="1" applyProtection="1">
      <alignment/>
      <protection/>
    </xf>
    <xf numFmtId="0" fontId="11" fillId="0" borderId="24" xfId="0" applyFont="1" applyBorder="1" applyAlignment="1" applyProtection="1">
      <alignment/>
      <protection/>
    </xf>
    <xf numFmtId="0" fontId="11" fillId="0" borderId="25" xfId="0" applyFont="1" applyBorder="1" applyAlignment="1" applyProtection="1">
      <alignment/>
      <protection/>
    </xf>
    <xf numFmtId="0" fontId="11" fillId="0" borderId="13" xfId="0" applyFont="1" applyBorder="1" applyAlignment="1" applyProtection="1">
      <alignment/>
      <protection/>
    </xf>
    <xf numFmtId="0" fontId="0" fillId="0" borderId="0" xfId="0" applyAlignment="1" applyProtection="1">
      <alignment horizontal="left"/>
      <protection/>
    </xf>
    <xf numFmtId="208" fontId="0" fillId="0" borderId="0" xfId="59" applyNumberFormat="1" applyFont="1" applyAlignment="1" applyProtection="1">
      <alignment/>
      <protection/>
    </xf>
    <xf numFmtId="0" fontId="11" fillId="0" borderId="26" xfId="0" applyFont="1" applyBorder="1" applyAlignment="1" applyProtection="1">
      <alignment/>
      <protection/>
    </xf>
    <xf numFmtId="3" fontId="0" fillId="0" borderId="0" xfId="0" applyNumberFormat="1" applyAlignment="1" applyProtection="1">
      <alignment horizontal="right"/>
      <protection/>
    </xf>
    <xf numFmtId="0" fontId="0" fillId="0" borderId="0" xfId="0" applyAlignment="1" applyProtection="1">
      <alignment horizontal="right"/>
      <protection/>
    </xf>
    <xf numFmtId="49" fontId="0" fillId="0" borderId="0" xfId="0" applyNumberFormat="1" applyAlignment="1" applyProtection="1">
      <alignment horizontal="right"/>
      <protection/>
    </xf>
    <xf numFmtId="49" fontId="0" fillId="0" borderId="0" xfId="0" applyNumberFormat="1" applyAlignment="1" applyProtection="1">
      <alignment/>
      <protection/>
    </xf>
    <xf numFmtId="14" fontId="0" fillId="0" borderId="0" xfId="0" applyNumberFormat="1" applyAlignment="1" applyProtection="1">
      <alignment horizontal="right"/>
      <protection/>
    </xf>
    <xf numFmtId="14" fontId="0" fillId="0" borderId="0" xfId="0" applyNumberFormat="1" applyAlignment="1" applyProtection="1">
      <alignment/>
      <protection/>
    </xf>
    <xf numFmtId="22" fontId="0" fillId="0" borderId="0" xfId="0" applyNumberFormat="1" applyAlignment="1" applyProtection="1">
      <alignment horizontal="right"/>
      <protection/>
    </xf>
    <xf numFmtId="22" fontId="0" fillId="0" borderId="0" xfId="0" applyNumberFormat="1" applyAlignment="1" applyProtection="1">
      <alignment/>
      <protection/>
    </xf>
    <xf numFmtId="196" fontId="0" fillId="0" borderId="0" xfId="0" applyNumberFormat="1" applyAlignment="1" applyProtection="1">
      <alignment horizontal="right"/>
      <protection/>
    </xf>
    <xf numFmtId="194" fontId="0" fillId="0" borderId="0" xfId="0" applyNumberFormat="1" applyAlignment="1" applyProtection="1">
      <alignment horizontal="right"/>
      <protection/>
    </xf>
    <xf numFmtId="197" fontId="0" fillId="0" borderId="0" xfId="0" applyNumberFormat="1" applyAlignment="1" applyProtection="1">
      <alignment horizontal="right"/>
      <protection/>
    </xf>
    <xf numFmtId="198" fontId="0" fillId="0" borderId="0" xfId="0" applyNumberFormat="1" applyAlignment="1" applyProtection="1">
      <alignment horizontal="right"/>
      <protection/>
    </xf>
    <xf numFmtId="9" fontId="0" fillId="0" borderId="0" xfId="59" applyFont="1" applyAlignment="1" applyProtection="1">
      <alignment horizontal="right"/>
      <protection/>
    </xf>
    <xf numFmtId="38" fontId="0" fillId="0" borderId="0" xfId="0" applyNumberFormat="1" applyAlignment="1" applyProtection="1">
      <alignment horizontal="right"/>
      <protection/>
    </xf>
    <xf numFmtId="0" fontId="1" fillId="0" borderId="10" xfId="0" applyFont="1" applyBorder="1" applyAlignment="1" applyProtection="1">
      <alignment wrapText="1"/>
      <protection/>
    </xf>
    <xf numFmtId="192" fontId="0" fillId="0" borderId="0" xfId="0" applyNumberFormat="1" applyAlignment="1" applyProtection="1">
      <alignment horizontal="right"/>
      <protection/>
    </xf>
    <xf numFmtId="0" fontId="5" fillId="0" borderId="0" xfId="53" applyAlignment="1" applyProtection="1">
      <alignment horizontal="right"/>
      <protection/>
    </xf>
    <xf numFmtId="0" fontId="3" fillId="0" borderId="0" xfId="0" applyFont="1" applyAlignment="1" applyProtection="1">
      <alignment/>
      <protection/>
    </xf>
    <xf numFmtId="0" fontId="23" fillId="0" borderId="0" xfId="0" applyFont="1" applyAlignment="1" applyProtection="1">
      <alignment/>
      <protection/>
    </xf>
    <xf numFmtId="0" fontId="21" fillId="0" borderId="0" xfId="0" applyFont="1" applyAlignment="1" applyProtection="1">
      <alignment/>
      <protection/>
    </xf>
    <xf numFmtId="0" fontId="24" fillId="0" borderId="0" xfId="0" applyFont="1" applyAlignment="1" applyProtection="1">
      <alignment/>
      <protection/>
    </xf>
    <xf numFmtId="0" fontId="22"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0" fontId="17" fillId="0" borderId="0" xfId="0" applyFont="1" applyAlignment="1" applyProtection="1">
      <alignment/>
      <protection/>
    </xf>
    <xf numFmtId="0" fontId="18" fillId="0" borderId="0" xfId="0" applyFont="1" applyAlignment="1" applyProtection="1">
      <alignment/>
      <protection/>
    </xf>
    <xf numFmtId="0" fontId="19" fillId="0" borderId="0" xfId="0" applyFont="1" applyAlignment="1" applyProtection="1">
      <alignment/>
      <protection/>
    </xf>
    <xf numFmtId="0" fontId="20" fillId="0" borderId="0" xfId="0" applyFont="1" applyAlignment="1" applyProtection="1">
      <alignment/>
      <protection/>
    </xf>
    <xf numFmtId="0" fontId="0" fillId="0" borderId="0" xfId="0" applyFont="1" applyFill="1" applyAlignment="1" applyProtection="1">
      <alignment/>
      <protection/>
    </xf>
    <xf numFmtId="0" fontId="8" fillId="0" borderId="0" xfId="0" applyFont="1" applyFill="1" applyAlignment="1" applyProtection="1">
      <alignment/>
      <protection/>
    </xf>
    <xf numFmtId="0" fontId="1" fillId="0" borderId="10" xfId="0" applyFont="1" applyFill="1" applyBorder="1" applyAlignment="1" applyProtection="1">
      <alignment/>
      <protection/>
    </xf>
    <xf numFmtId="0" fontId="0" fillId="0" borderId="0" xfId="0" applyAlignment="1" applyProtection="1">
      <alignment horizontal="center"/>
      <protection/>
    </xf>
    <xf numFmtId="9" fontId="0" fillId="0" borderId="0" xfId="0" applyNumberFormat="1" applyAlignment="1" applyProtection="1">
      <alignment horizontal="center"/>
      <protection/>
    </xf>
    <xf numFmtId="0" fontId="9" fillId="0" borderId="0" xfId="0" applyFont="1" applyFill="1" applyAlignment="1" applyProtection="1">
      <alignment/>
      <protection/>
    </xf>
    <xf numFmtId="0" fontId="11" fillId="0" borderId="23" xfId="0" applyFont="1" applyBorder="1" applyAlignment="1" applyProtection="1">
      <alignment horizontal="center"/>
      <protection/>
    </xf>
    <xf numFmtId="0" fontId="4" fillId="0" borderId="0" xfId="0" applyFont="1" applyFill="1" applyAlignment="1" applyProtection="1">
      <alignment/>
      <protection/>
    </xf>
    <xf numFmtId="0" fontId="11" fillId="0" borderId="24" xfId="0" applyFont="1" applyBorder="1" applyAlignment="1" applyProtection="1">
      <alignment horizontal="center"/>
      <protection/>
    </xf>
    <xf numFmtId="0" fontId="12" fillId="0" borderId="0" xfId="0" applyFont="1" applyFill="1" applyAlignment="1" applyProtection="1">
      <alignment/>
      <protection/>
    </xf>
    <xf numFmtId="0" fontId="14" fillId="0" borderId="0" xfId="0" applyFont="1" applyFill="1" applyAlignment="1" applyProtection="1">
      <alignment/>
      <protection/>
    </xf>
    <xf numFmtId="0" fontId="13" fillId="0" borderId="0" xfId="0" applyFont="1" applyFill="1" applyAlignment="1" applyProtection="1">
      <alignment/>
      <protection/>
    </xf>
    <xf numFmtId="0" fontId="26" fillId="0" borderId="0" xfId="0" applyFont="1" applyAlignment="1" applyProtection="1">
      <alignment/>
      <protection/>
    </xf>
    <xf numFmtId="0" fontId="12" fillId="0" borderId="0" xfId="0" applyFont="1" applyAlignment="1" applyProtection="1">
      <alignment/>
      <protection/>
    </xf>
    <xf numFmtId="0" fontId="4" fillId="0" borderId="0" xfId="0" applyFont="1" applyAlignment="1" applyProtection="1">
      <alignment/>
      <protection/>
    </xf>
    <xf numFmtId="0" fontId="9" fillId="0" borderId="0" xfId="0" applyFont="1" applyAlignment="1" applyProtection="1">
      <alignment/>
      <protection/>
    </xf>
    <xf numFmtId="0" fontId="39" fillId="0" borderId="0" xfId="0" applyFont="1" applyAlignment="1" applyProtection="1">
      <alignment/>
      <protection/>
    </xf>
    <xf numFmtId="0" fontId="36" fillId="0" borderId="0" xfId="0" applyFont="1" applyAlignment="1" applyProtection="1">
      <alignment/>
      <protection/>
    </xf>
    <xf numFmtId="0" fontId="35" fillId="0" borderId="0" xfId="0" applyFont="1" applyAlignment="1" applyProtection="1">
      <alignment/>
      <protection/>
    </xf>
    <xf numFmtId="0" fontId="30" fillId="0" borderId="0" xfId="0" applyFont="1" applyAlignment="1" applyProtection="1">
      <alignment/>
      <protection/>
    </xf>
    <xf numFmtId="0" fontId="28" fillId="0" borderId="0" xfId="0" applyFont="1" applyAlignment="1" applyProtection="1">
      <alignment/>
      <protection/>
    </xf>
    <xf numFmtId="0" fontId="33" fillId="0" borderId="0" xfId="0" applyFont="1" applyAlignment="1" applyProtection="1">
      <alignment/>
      <protection/>
    </xf>
    <xf numFmtId="0" fontId="29" fillId="0" borderId="0" xfId="0" applyFont="1" applyAlignment="1" applyProtection="1">
      <alignment/>
      <protection/>
    </xf>
    <xf numFmtId="0" fontId="38" fillId="0" borderId="0" xfId="0" applyFont="1" applyAlignment="1" applyProtection="1">
      <alignment/>
      <protection/>
    </xf>
    <xf numFmtId="0" fontId="34" fillId="0" borderId="0" xfId="0" applyFont="1" applyAlignment="1" applyProtection="1">
      <alignment/>
      <protection/>
    </xf>
    <xf numFmtId="0" fontId="37" fillId="0" borderId="0" xfId="0" applyFont="1" applyAlignment="1" applyProtection="1">
      <alignment/>
      <protection/>
    </xf>
    <xf numFmtId="0" fontId="31" fillId="0" borderId="0" xfId="0" applyFont="1" applyAlignment="1" applyProtection="1">
      <alignment/>
      <protection/>
    </xf>
    <xf numFmtId="0" fontId="32" fillId="0" borderId="0" xfId="0" applyFont="1" applyFill="1" applyAlignment="1" applyProtection="1">
      <alignment/>
      <protection/>
    </xf>
    <xf numFmtId="0" fontId="27" fillId="0" borderId="0" xfId="0" applyFont="1" applyAlignment="1" applyProtection="1">
      <alignment/>
      <protection/>
    </xf>
    <xf numFmtId="0" fontId="11" fillId="0" borderId="25" xfId="0" applyFont="1" applyBorder="1" applyAlignment="1" applyProtection="1">
      <alignment horizontal="center"/>
      <protection/>
    </xf>
    <xf numFmtId="1" fontId="11" fillId="0" borderId="24" xfId="0" applyNumberFormat="1" applyFont="1" applyBorder="1" applyAlignment="1" applyProtection="1">
      <alignment/>
      <protection/>
    </xf>
    <xf numFmtId="0" fontId="8" fillId="0" borderId="27" xfId="0" applyFont="1" applyBorder="1" applyAlignment="1" applyProtection="1">
      <alignment/>
      <protection/>
    </xf>
    <xf numFmtId="0" fontId="0" fillId="0" borderId="27" xfId="0" applyBorder="1" applyAlignment="1" applyProtection="1">
      <alignment/>
      <protection/>
    </xf>
    <xf numFmtId="0" fontId="1" fillId="0" borderId="28" xfId="0" applyFont="1" applyBorder="1" applyAlignment="1" applyProtection="1">
      <alignment/>
      <protection/>
    </xf>
    <xf numFmtId="0" fontId="11" fillId="0" borderId="29" xfId="0" applyFont="1" applyBorder="1" applyAlignment="1" applyProtection="1">
      <alignment/>
      <protection/>
    </xf>
    <xf numFmtId="0" fontId="11" fillId="0" borderId="30" xfId="0" applyFont="1" applyBorder="1" applyAlignment="1" applyProtection="1">
      <alignment/>
      <protection/>
    </xf>
    <xf numFmtId="0" fontId="11" fillId="0" borderId="31" xfId="0" applyFont="1" applyBorder="1" applyAlignment="1" applyProtection="1">
      <alignment/>
      <protection/>
    </xf>
    <xf numFmtId="0" fontId="1" fillId="0" borderId="32" xfId="0" applyFont="1" applyFill="1" applyBorder="1" applyAlignment="1" applyProtection="1">
      <alignment horizontal="right"/>
      <protection/>
    </xf>
    <xf numFmtId="0" fontId="0" fillId="0" borderId="22" xfId="0" applyFont="1" applyFill="1" applyBorder="1" applyAlignment="1" applyProtection="1">
      <alignment/>
      <protection/>
    </xf>
    <xf numFmtId="0" fontId="0" fillId="33" borderId="15" xfId="0" applyFont="1" applyFill="1" applyBorder="1" applyAlignment="1" applyProtection="1">
      <alignment horizontal="center"/>
      <protection/>
    </xf>
    <xf numFmtId="0" fontId="0" fillId="10" borderId="15" xfId="0" applyFont="1" applyFill="1" applyBorder="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protection/>
    </xf>
    <xf numFmtId="0" fontId="0" fillId="10" borderId="0" xfId="0" applyFont="1" applyFill="1" applyBorder="1" applyAlignment="1" applyProtection="1">
      <alignment/>
      <protection/>
    </xf>
    <xf numFmtId="0" fontId="0" fillId="33" borderId="0" xfId="0" applyFont="1" applyFill="1" applyBorder="1" applyAlignment="1" applyProtection="1">
      <alignment/>
      <protection/>
    </xf>
    <xf numFmtId="0" fontId="0" fillId="0" borderId="18" xfId="0" applyFont="1" applyFill="1" applyBorder="1" applyAlignment="1" applyProtection="1">
      <alignment/>
      <protection/>
    </xf>
    <xf numFmtId="0" fontId="0" fillId="33" borderId="17" xfId="0" applyFont="1" applyFill="1" applyBorder="1" applyAlignment="1" applyProtection="1">
      <alignment/>
      <protection/>
    </xf>
    <xf numFmtId="0" fontId="0" fillId="0" borderId="18" xfId="0" applyFill="1" applyBorder="1" applyAlignment="1" applyProtection="1">
      <alignment/>
      <protection/>
    </xf>
    <xf numFmtId="0" fontId="0" fillId="10" borderId="17" xfId="0" applyFont="1" applyFill="1" applyBorder="1" applyAlignment="1" applyProtection="1">
      <alignment/>
      <protection/>
    </xf>
    <xf numFmtId="0" fontId="0" fillId="34" borderId="0" xfId="0" applyFont="1" applyFill="1" applyBorder="1" applyAlignment="1" applyProtection="1">
      <alignment/>
      <protection/>
    </xf>
    <xf numFmtId="0" fontId="0" fillId="10" borderId="18" xfId="0" applyFont="1" applyFill="1" applyBorder="1" applyAlignment="1" applyProtection="1">
      <alignment/>
      <protection/>
    </xf>
    <xf numFmtId="0" fontId="0" fillId="0" borderId="18" xfId="0" applyFill="1" applyBorder="1" applyAlignment="1" applyProtection="1">
      <alignment/>
      <protection/>
    </xf>
    <xf numFmtId="0" fontId="0" fillId="34" borderId="0" xfId="0" applyFill="1" applyBorder="1" applyAlignment="1" applyProtection="1">
      <alignment/>
      <protection/>
    </xf>
    <xf numFmtId="0" fontId="0" fillId="34" borderId="18" xfId="0" applyFill="1" applyBorder="1" applyAlignment="1" applyProtection="1">
      <alignment/>
      <protection/>
    </xf>
    <xf numFmtId="0" fontId="0" fillId="34" borderId="20" xfId="0" applyFont="1" applyFill="1" applyBorder="1" applyAlignment="1" applyProtection="1">
      <alignment/>
      <protection/>
    </xf>
    <xf numFmtId="0" fontId="0" fillId="34" borderId="20" xfId="0" applyFill="1" applyBorder="1" applyAlignment="1" applyProtection="1">
      <alignment/>
      <protection/>
    </xf>
    <xf numFmtId="0" fontId="0" fillId="10" borderId="21" xfId="0" applyFill="1" applyBorder="1" applyAlignment="1" applyProtection="1">
      <alignment/>
      <protection/>
    </xf>
    <xf numFmtId="0" fontId="1" fillId="0" borderId="28" xfId="0" applyFont="1" applyBorder="1" applyAlignment="1" applyProtection="1">
      <alignment horizontal="left"/>
      <protection/>
    </xf>
    <xf numFmtId="0" fontId="1" fillId="0" borderId="33" xfId="0" applyFont="1" applyBorder="1" applyAlignment="1" applyProtection="1">
      <alignment/>
      <protection/>
    </xf>
    <xf numFmtId="0" fontId="0" fillId="0" borderId="0" xfId="0" applyFill="1" applyBorder="1" applyAlignment="1" applyProtection="1">
      <alignment horizontal="left"/>
      <protection/>
    </xf>
    <xf numFmtId="0" fontId="0" fillId="0" borderId="33" xfId="0" applyBorder="1" applyAlignment="1" applyProtection="1">
      <alignment/>
      <protection/>
    </xf>
    <xf numFmtId="0" fontId="1" fillId="0" borderId="28"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horizontal="center"/>
      <protection/>
    </xf>
    <xf numFmtId="0" fontId="11" fillId="0" borderId="0" xfId="0" applyFont="1" applyAlignment="1" applyProtection="1">
      <alignment/>
      <protection/>
    </xf>
    <xf numFmtId="0" fontId="11" fillId="0" borderId="0" xfId="0" applyFont="1" applyAlignment="1" applyProtection="1">
      <alignment horizontal="center"/>
      <protection/>
    </xf>
    <xf numFmtId="0" fontId="0" fillId="0" borderId="0" xfId="0" applyFont="1" applyFill="1" applyBorder="1" applyAlignment="1" applyProtection="1">
      <alignment/>
      <protection/>
    </xf>
    <xf numFmtId="0" fontId="0" fillId="32" borderId="22" xfId="0" applyFont="1" applyFill="1" applyBorder="1" applyAlignment="1" applyProtection="1">
      <alignment/>
      <protection/>
    </xf>
    <xf numFmtId="0" fontId="0" fillId="0" borderId="15" xfId="0" applyFont="1" applyFill="1" applyBorder="1" applyAlignment="1" applyProtection="1">
      <alignment horizontal="center"/>
      <protection/>
    </xf>
    <xf numFmtId="0" fontId="0" fillId="0" borderId="15" xfId="0" applyFont="1" applyFill="1" applyBorder="1" applyAlignment="1" applyProtection="1">
      <alignment/>
      <protection/>
    </xf>
    <xf numFmtId="0" fontId="0" fillId="32" borderId="15" xfId="0" applyFont="1" applyFill="1" applyBorder="1" applyAlignment="1" applyProtection="1">
      <alignment/>
      <protection/>
    </xf>
    <xf numFmtId="0" fontId="0" fillId="0" borderId="16" xfId="0" applyFont="1" applyFill="1" applyBorder="1" applyAlignment="1" applyProtection="1">
      <alignment/>
      <protection/>
    </xf>
    <xf numFmtId="0" fontId="0" fillId="32" borderId="17"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32" borderId="0" xfId="0" applyFont="1" applyFill="1" applyBorder="1" applyAlignment="1" applyProtection="1">
      <alignment/>
      <protection/>
    </xf>
    <xf numFmtId="0" fontId="0" fillId="32" borderId="18" xfId="0" applyFont="1" applyFill="1" applyBorder="1" applyAlignment="1" applyProtection="1">
      <alignment/>
      <protection/>
    </xf>
    <xf numFmtId="0" fontId="0" fillId="0" borderId="17" xfId="0" applyFont="1" applyFill="1" applyBorder="1" applyAlignment="1" applyProtection="1">
      <alignment/>
      <protection/>
    </xf>
    <xf numFmtId="0" fontId="0" fillId="32" borderId="0" xfId="0" applyFont="1" applyFill="1" applyBorder="1" applyAlignment="1" applyProtection="1">
      <alignment horizontal="center"/>
      <protection/>
    </xf>
    <xf numFmtId="0" fontId="0" fillId="0" borderId="19" xfId="0" applyFont="1" applyFill="1" applyBorder="1" applyAlignment="1" applyProtection="1">
      <alignment/>
      <protection/>
    </xf>
    <xf numFmtId="0" fontId="0" fillId="32" borderId="20" xfId="0" applyFont="1" applyFill="1" applyBorder="1" applyAlignment="1" applyProtection="1">
      <alignment/>
      <protection/>
    </xf>
    <xf numFmtId="0" fontId="0" fillId="0" borderId="20" xfId="0" applyFont="1" applyFill="1" applyBorder="1" applyAlignment="1" applyProtection="1">
      <alignment/>
      <protection/>
    </xf>
    <xf numFmtId="0" fontId="0" fillId="10" borderId="20" xfId="0" applyFont="1" applyFill="1" applyBorder="1" applyAlignment="1" applyProtection="1">
      <alignment/>
      <protection/>
    </xf>
    <xf numFmtId="0" fontId="0" fillId="0" borderId="0" xfId="0" applyFont="1" applyFill="1" applyAlignment="1" applyProtection="1">
      <alignment/>
      <protection/>
    </xf>
    <xf numFmtId="0" fontId="1" fillId="0" borderId="10" xfId="0" applyFont="1" applyBorder="1" applyAlignment="1" applyProtection="1">
      <alignment horizontal="right" wrapText="1"/>
      <protection/>
    </xf>
    <xf numFmtId="0" fontId="0" fillId="32" borderId="0" xfId="0" applyFill="1" applyAlignment="1" applyProtection="1">
      <alignment/>
      <protection/>
    </xf>
    <xf numFmtId="0" fontId="0" fillId="0" borderId="0" xfId="0" applyFill="1" applyAlignment="1" applyProtection="1">
      <alignment/>
      <protection/>
    </xf>
    <xf numFmtId="0" fontId="11" fillId="0" borderId="34" xfId="0" applyFont="1" applyBorder="1" applyAlignment="1" applyProtection="1">
      <alignment/>
      <protection/>
    </xf>
    <xf numFmtId="0" fontId="0" fillId="35" borderId="0" xfId="0" applyFill="1" applyAlignment="1" applyProtection="1">
      <alignment/>
      <protection/>
    </xf>
    <xf numFmtId="0" fontId="11" fillId="0" borderId="35" xfId="0" applyFont="1" applyBorder="1" applyAlignment="1" applyProtection="1">
      <alignment/>
      <protection/>
    </xf>
    <xf numFmtId="0" fontId="0" fillId="10" borderId="0" xfId="0" applyFill="1" applyAlignment="1" applyProtection="1">
      <alignment/>
      <protection/>
    </xf>
    <xf numFmtId="0" fontId="0" fillId="36" borderId="0" xfId="0" applyFill="1" applyAlignment="1" applyProtection="1">
      <alignment/>
      <protection/>
    </xf>
    <xf numFmtId="0" fontId="0" fillId="37" borderId="0" xfId="0" applyFill="1" applyAlignment="1" applyProtection="1">
      <alignment/>
      <protection/>
    </xf>
    <xf numFmtId="0" fontId="0" fillId="38" borderId="0" xfId="0" applyFill="1" applyAlignment="1" applyProtection="1">
      <alignment/>
      <protection/>
    </xf>
    <xf numFmtId="0" fontId="0" fillId="39" borderId="0" xfId="0" applyFill="1" applyAlignment="1" applyProtection="1">
      <alignment/>
      <protection/>
    </xf>
    <xf numFmtId="0" fontId="0" fillId="40" borderId="0" xfId="0" applyFill="1" applyAlignment="1" applyProtection="1">
      <alignment/>
      <protection/>
    </xf>
    <xf numFmtId="0" fontId="0" fillId="41" borderId="0" xfId="0" applyFill="1" applyAlignment="1" applyProtection="1">
      <alignment/>
      <protection/>
    </xf>
    <xf numFmtId="0" fontId="0" fillId="42" borderId="0" xfId="0" applyFill="1" applyAlignment="1" applyProtection="1">
      <alignment/>
      <protection/>
    </xf>
    <xf numFmtId="0" fontId="0" fillId="43" borderId="0" xfId="0" applyFill="1" applyAlignment="1" applyProtection="1">
      <alignment/>
      <protection/>
    </xf>
    <xf numFmtId="0" fontId="0" fillId="44" borderId="0" xfId="0" applyFill="1" applyAlignment="1" applyProtection="1">
      <alignment/>
      <protection/>
    </xf>
    <xf numFmtId="0" fontId="0" fillId="45" borderId="0" xfId="0" applyFill="1" applyAlignment="1" applyProtection="1">
      <alignment/>
      <protection/>
    </xf>
    <xf numFmtId="0" fontId="0" fillId="33" borderId="0" xfId="0" applyFill="1" applyAlignment="1" applyProtection="1">
      <alignment/>
      <protection/>
    </xf>
    <xf numFmtId="0" fontId="0" fillId="46" borderId="0" xfId="0" applyFill="1" applyAlignment="1" applyProtection="1">
      <alignment/>
      <protection/>
    </xf>
    <xf numFmtId="0" fontId="0" fillId="47" borderId="0" xfId="0" applyFill="1" applyAlignment="1" applyProtection="1">
      <alignment/>
      <protection/>
    </xf>
    <xf numFmtId="0" fontId="0" fillId="48" borderId="0" xfId="0" applyFill="1" applyAlignment="1" applyProtection="1">
      <alignment/>
      <protection/>
    </xf>
    <xf numFmtId="0" fontId="0" fillId="49" borderId="0" xfId="0" applyFill="1" applyAlignment="1" applyProtection="1">
      <alignment/>
      <protection/>
    </xf>
    <xf numFmtId="0" fontId="0" fillId="50" borderId="0" xfId="0" applyFill="1" applyAlignment="1" applyProtection="1">
      <alignment/>
      <protection/>
    </xf>
    <xf numFmtId="0" fontId="0" fillId="51" borderId="0" xfId="0" applyFill="1" applyAlignment="1" applyProtection="1">
      <alignment/>
      <protection/>
    </xf>
    <xf numFmtId="0" fontId="0" fillId="52" borderId="0" xfId="0" applyFill="1" applyAlignment="1" applyProtection="1">
      <alignment/>
      <protection/>
    </xf>
    <xf numFmtId="0" fontId="0" fillId="53" borderId="0" xfId="0" applyFill="1" applyAlignment="1" applyProtection="1">
      <alignment/>
      <protection/>
    </xf>
    <xf numFmtId="0" fontId="11" fillId="0" borderId="36" xfId="0" applyFont="1" applyBorder="1" applyAlignment="1" applyProtection="1">
      <alignment/>
      <protection/>
    </xf>
    <xf numFmtId="0" fontId="0" fillId="0" borderId="0" xfId="53" applyNumberFormat="1" applyFont="1" applyFill="1" applyAlignment="1" applyProtection="1">
      <alignment horizontal="left" indent="1"/>
      <protection/>
    </xf>
    <xf numFmtId="0" fontId="5" fillId="0" borderId="0" xfId="53" applyNumberFormat="1" applyFont="1" applyAlignment="1" applyProtection="1">
      <alignment horizontal="left" indent="1"/>
      <protection/>
    </xf>
    <xf numFmtId="0" fontId="6" fillId="0" borderId="0" xfId="0" applyFont="1" applyAlignment="1" applyProtection="1">
      <alignment horizontal="left" indent="1"/>
      <protection/>
    </xf>
    <xf numFmtId="0" fontId="6" fillId="0" borderId="0" xfId="0" applyFont="1" applyAlignment="1" applyProtection="1">
      <alignment vertical="center"/>
      <protection/>
    </xf>
    <xf numFmtId="0" fontId="25" fillId="0" borderId="0" xfId="53" applyFont="1" applyAlignment="1" applyProtection="1">
      <alignment/>
      <protection/>
    </xf>
    <xf numFmtId="0" fontId="0" fillId="0" borderId="0" xfId="0" applyFont="1" applyAlignment="1" applyProtection="1">
      <alignment horizontal="left" vertical="top" indent="1"/>
      <protection/>
    </xf>
    <xf numFmtId="0" fontId="6" fillId="0" borderId="0" xfId="0" applyFont="1" applyAlignment="1" applyProtection="1">
      <alignment horizontal="left" vertical="top"/>
      <protection/>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0" fontId="5" fillId="0" borderId="0" xfId="53" applyFont="1" applyAlignment="1" applyProtection="1">
      <alignment horizontal="left" vertical="center" indent="1"/>
      <protection/>
    </xf>
    <xf numFmtId="0" fontId="1" fillId="0" borderId="0" xfId="0" applyFont="1" applyAlignment="1" applyProtection="1">
      <alignment horizontal="left"/>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0" fontId="11" fillId="0" borderId="13" xfId="0" applyFont="1" applyBorder="1" applyAlignment="1" applyProtection="1">
      <alignment horizontal="center"/>
      <protection/>
    </xf>
    <xf numFmtId="49" fontId="5" fillId="0" borderId="0" xfId="53" applyNumberFormat="1" applyAlignment="1" applyProtection="1">
      <alignment horizontal="left" vertical="center" indent="1"/>
      <protection/>
    </xf>
    <xf numFmtId="0" fontId="0" fillId="0" borderId="0" xfId="0" applyAlignment="1">
      <alignment horizontal="left" vertical="top"/>
    </xf>
    <xf numFmtId="0" fontId="1" fillId="0" borderId="10" xfId="0" applyFont="1" applyBorder="1" applyAlignment="1" applyProtection="1">
      <alignment horizontal="left"/>
      <protection/>
    </xf>
    <xf numFmtId="9" fontId="0" fillId="0" borderId="0" xfId="59" applyFont="1" applyAlignment="1" applyProtection="1">
      <alignment horizontal="left" vertical="top"/>
      <protection/>
    </xf>
    <xf numFmtId="0" fontId="0" fillId="0" borderId="0" xfId="0" applyAlignment="1" applyProtection="1">
      <alignment horizontal="left" vertical="top"/>
      <protection/>
    </xf>
    <xf numFmtId="0" fontId="2" fillId="0" borderId="0" xfId="0" applyFont="1" applyAlignment="1" applyProtection="1">
      <alignment horizontal="left" vertical="top"/>
      <protection/>
    </xf>
    <xf numFmtId="0" fontId="11" fillId="0" borderId="24" xfId="0" applyFont="1" applyBorder="1" applyAlignment="1" applyProtection="1">
      <alignment horizontal="left" vertical="top"/>
      <protection/>
    </xf>
    <xf numFmtId="0" fontId="11" fillId="0" borderId="25" xfId="0" applyFont="1" applyBorder="1" applyAlignment="1" applyProtection="1">
      <alignment horizontal="left" vertical="top"/>
      <protection/>
    </xf>
    <xf numFmtId="0" fontId="11" fillId="0" borderId="34" xfId="0" applyFont="1" applyBorder="1" applyAlignment="1" applyProtection="1">
      <alignment horizontal="left"/>
      <protection/>
    </xf>
    <xf numFmtId="0" fontId="11" fillId="0" borderId="35" xfId="0" applyFont="1" applyBorder="1" applyAlignment="1" applyProtection="1">
      <alignment horizontal="left"/>
      <protection/>
    </xf>
    <xf numFmtId="213" fontId="11" fillId="0" borderId="35" xfId="0" applyNumberFormat="1" applyFont="1" applyBorder="1" applyAlignment="1" applyProtection="1">
      <alignment horizontal="left"/>
      <protection/>
    </xf>
    <xf numFmtId="0" fontId="11" fillId="0" borderId="36" xfId="0" applyFont="1" applyBorder="1" applyAlignment="1" applyProtection="1">
      <alignment horizontal="left"/>
      <protection/>
    </xf>
    <xf numFmtId="0" fontId="1" fillId="0" borderId="0" xfId="0" applyFont="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0" xfId="0" applyFont="1" applyAlignment="1" applyProtection="1">
      <alignment horizontal="left" vertical="top"/>
      <protection/>
    </xf>
    <xf numFmtId="0" fontId="0" fillId="0" borderId="0" xfId="0" applyFont="1" applyAlignment="1" applyProtection="1">
      <alignment horizontal="left" vertical="top" wrapText="1"/>
      <protection/>
    </xf>
    <xf numFmtId="0" fontId="5" fillId="0" borderId="0" xfId="53" applyAlignment="1" applyProtection="1">
      <alignment horizontal="right" vertical="center"/>
      <protection/>
    </xf>
    <xf numFmtId="0" fontId="8" fillId="0" borderId="0" xfId="0" applyFont="1" applyAlignment="1" applyProtection="1">
      <alignment horizontal="left" vertical="center" indent="1"/>
      <protection/>
    </xf>
    <xf numFmtId="0" fontId="0" fillId="0" borderId="0" xfId="53" applyNumberFormat="1" applyFont="1" applyFill="1" applyAlignment="1" applyProtection="1">
      <alignment horizontal="left" indent="1"/>
      <protection/>
    </xf>
    <xf numFmtId="0" fontId="5" fillId="0" borderId="0" xfId="53"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left" vertical="top" wrapText="1"/>
      <protection/>
    </xf>
    <xf numFmtId="0" fontId="0" fillId="0" borderId="0" xfId="0" applyAlignment="1">
      <alignment horizontal="left" vertical="top"/>
    </xf>
    <xf numFmtId="0" fontId="0" fillId="0" borderId="0" xfId="0"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sap-utilities.com/" TargetMode="External" /><Relationship Id="rId3" Type="http://schemas.openxmlformats.org/officeDocument/2006/relationships/hyperlink" Target="http://www.asap-utilities.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http://www.asap-utilities.com/press/box-shot-asap-utilities-left-angle-big.png" TargetMode="External" /><Relationship Id="rId2" Type="http://schemas.openxmlformats.org/officeDocument/2006/relationships/image" Target="http://www.asap-utilities.com/press/logo-asap-utilities-small-200px.png" TargetMode="External" /><Relationship Id="rId3" Type="http://schemas.openxmlformats.org/officeDocument/2006/relationships/image" Target="file://C:\Windows\Soap Bubbles.bmp"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xdr:colOff>
      <xdr:row>3</xdr:row>
      <xdr:rowOff>0</xdr:rowOff>
    </xdr:from>
    <xdr:to>
      <xdr:col>7</xdr:col>
      <xdr:colOff>0</xdr:colOff>
      <xdr:row>15</xdr:row>
      <xdr:rowOff>142875</xdr:rowOff>
    </xdr:to>
    <xdr:pic>
      <xdr:nvPicPr>
        <xdr:cNvPr id="1" name="Picture 2">
          <a:hlinkClick r:id="rId3"/>
        </xdr:cNvPr>
        <xdr:cNvPicPr preferRelativeResize="1">
          <a:picLocks noChangeAspect="1"/>
        </xdr:cNvPicPr>
      </xdr:nvPicPr>
      <xdr:blipFill>
        <a:blip r:embed="rId1"/>
        <a:stretch>
          <a:fillRect/>
        </a:stretch>
      </xdr:blipFill>
      <xdr:spPr>
        <a:xfrm>
          <a:off x="5819775" y="628650"/>
          <a:ext cx="1704975" cy="2400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11</xdr:row>
      <xdr:rowOff>0</xdr:rowOff>
    </xdr:from>
    <xdr:to>
      <xdr:col>2</xdr:col>
      <xdr:colOff>381000</xdr:colOff>
      <xdr:row>11</xdr:row>
      <xdr:rowOff>171450</xdr:rowOff>
    </xdr:to>
    <xdr:sp>
      <xdr:nvSpPr>
        <xdr:cNvPr id="1" name="Freeform 17"/>
        <xdr:cNvSpPr>
          <a:spLocks/>
        </xdr:cNvSpPr>
      </xdr:nvSpPr>
      <xdr:spPr>
        <a:xfrm>
          <a:off x="981075" y="2095500"/>
          <a:ext cx="533400" cy="171450"/>
        </a:xfrm>
        <a:custGeom>
          <a:pathLst>
            <a:path h="18" w="56">
              <a:moveTo>
                <a:pt x="3" y="0"/>
              </a:moveTo>
              <a:cubicBezTo>
                <a:pt x="1" y="7"/>
                <a:pt x="0" y="15"/>
                <a:pt x="5" y="15"/>
              </a:cubicBezTo>
              <a:cubicBezTo>
                <a:pt x="10" y="15"/>
                <a:pt x="28" y="2"/>
                <a:pt x="36" y="2"/>
              </a:cubicBezTo>
              <a:cubicBezTo>
                <a:pt x="44" y="2"/>
                <a:pt x="50" y="10"/>
                <a:pt x="56" y="18"/>
              </a:cubicBezTo>
            </a:path>
          </a:pathLst>
        </a:custGeom>
        <a:noFill/>
        <a:ln w="19050"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24</xdr:row>
      <xdr:rowOff>0</xdr:rowOff>
    </xdr:from>
    <xdr:to>
      <xdr:col>2</xdr:col>
      <xdr:colOff>381000</xdr:colOff>
      <xdr:row>24</xdr:row>
      <xdr:rowOff>171450</xdr:rowOff>
    </xdr:to>
    <xdr:sp>
      <xdr:nvSpPr>
        <xdr:cNvPr id="2" name="Freeform 18"/>
        <xdr:cNvSpPr>
          <a:spLocks/>
        </xdr:cNvSpPr>
      </xdr:nvSpPr>
      <xdr:spPr>
        <a:xfrm>
          <a:off x="981075" y="4314825"/>
          <a:ext cx="533400" cy="171450"/>
        </a:xfrm>
        <a:custGeom>
          <a:pathLst>
            <a:path h="18" w="56">
              <a:moveTo>
                <a:pt x="3" y="0"/>
              </a:moveTo>
              <a:cubicBezTo>
                <a:pt x="1" y="7"/>
                <a:pt x="0" y="15"/>
                <a:pt x="5" y="15"/>
              </a:cubicBezTo>
              <a:cubicBezTo>
                <a:pt x="10" y="15"/>
                <a:pt x="28" y="2"/>
                <a:pt x="36" y="2"/>
              </a:cubicBezTo>
              <a:cubicBezTo>
                <a:pt x="44" y="2"/>
                <a:pt x="50" y="10"/>
                <a:pt x="56" y="18"/>
              </a:cubicBezTo>
            </a:path>
          </a:pathLst>
        </a:custGeom>
        <a:noFill/>
        <a:ln w="19050"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11</xdr:row>
      <xdr:rowOff>9525</xdr:rowOff>
    </xdr:from>
    <xdr:to>
      <xdr:col>3</xdr:col>
      <xdr:colOff>0</xdr:colOff>
      <xdr:row>12</xdr:row>
      <xdr:rowOff>0</xdr:rowOff>
    </xdr:to>
    <xdr:sp>
      <xdr:nvSpPr>
        <xdr:cNvPr id="1" name="Freeform 1"/>
        <xdr:cNvSpPr>
          <a:spLocks/>
        </xdr:cNvSpPr>
      </xdr:nvSpPr>
      <xdr:spPr>
        <a:xfrm>
          <a:off x="1019175" y="2105025"/>
          <a:ext cx="533400" cy="161925"/>
        </a:xfrm>
        <a:custGeom>
          <a:pathLst>
            <a:path h="18" w="56">
              <a:moveTo>
                <a:pt x="3" y="0"/>
              </a:moveTo>
              <a:cubicBezTo>
                <a:pt x="1" y="7"/>
                <a:pt x="0" y="15"/>
                <a:pt x="5" y="15"/>
              </a:cubicBezTo>
              <a:cubicBezTo>
                <a:pt x="10" y="15"/>
                <a:pt x="28" y="2"/>
                <a:pt x="36" y="2"/>
              </a:cubicBezTo>
              <a:cubicBezTo>
                <a:pt x="44" y="2"/>
                <a:pt x="50" y="10"/>
                <a:pt x="56" y="18"/>
              </a:cubicBezTo>
            </a:path>
          </a:pathLst>
        </a:custGeom>
        <a:noFill/>
        <a:ln w="19050"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23</xdr:row>
      <xdr:rowOff>161925</xdr:rowOff>
    </xdr:from>
    <xdr:to>
      <xdr:col>3</xdr:col>
      <xdr:colOff>0</xdr:colOff>
      <xdr:row>24</xdr:row>
      <xdr:rowOff>161925</xdr:rowOff>
    </xdr:to>
    <xdr:sp>
      <xdr:nvSpPr>
        <xdr:cNvPr id="2" name="Freeform 2"/>
        <xdr:cNvSpPr>
          <a:spLocks/>
        </xdr:cNvSpPr>
      </xdr:nvSpPr>
      <xdr:spPr>
        <a:xfrm>
          <a:off x="1019175" y="4324350"/>
          <a:ext cx="533400" cy="161925"/>
        </a:xfrm>
        <a:custGeom>
          <a:pathLst>
            <a:path h="18" w="56">
              <a:moveTo>
                <a:pt x="3" y="0"/>
              </a:moveTo>
              <a:cubicBezTo>
                <a:pt x="1" y="7"/>
                <a:pt x="0" y="15"/>
                <a:pt x="5" y="15"/>
              </a:cubicBezTo>
              <a:cubicBezTo>
                <a:pt x="10" y="15"/>
                <a:pt x="28" y="2"/>
                <a:pt x="36" y="2"/>
              </a:cubicBezTo>
              <a:cubicBezTo>
                <a:pt x="44" y="2"/>
                <a:pt x="50" y="10"/>
                <a:pt x="56" y="18"/>
              </a:cubicBezTo>
            </a:path>
          </a:pathLst>
        </a:custGeom>
        <a:noFill/>
        <a:ln w="19050"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9</xdr:row>
      <xdr:rowOff>9525</xdr:rowOff>
    </xdr:from>
    <xdr:to>
      <xdr:col>3</xdr:col>
      <xdr:colOff>0</xdr:colOff>
      <xdr:row>9</xdr:row>
      <xdr:rowOff>171450</xdr:rowOff>
    </xdr:to>
    <xdr:sp>
      <xdr:nvSpPr>
        <xdr:cNvPr id="1" name="Freeform 1"/>
        <xdr:cNvSpPr>
          <a:spLocks/>
        </xdr:cNvSpPr>
      </xdr:nvSpPr>
      <xdr:spPr>
        <a:xfrm>
          <a:off x="1019175" y="1781175"/>
          <a:ext cx="533400" cy="161925"/>
        </a:xfrm>
        <a:custGeom>
          <a:pathLst>
            <a:path h="18" w="56">
              <a:moveTo>
                <a:pt x="3" y="0"/>
              </a:moveTo>
              <a:cubicBezTo>
                <a:pt x="1" y="7"/>
                <a:pt x="0" y="15"/>
                <a:pt x="5" y="15"/>
              </a:cubicBezTo>
              <a:cubicBezTo>
                <a:pt x="10" y="15"/>
                <a:pt x="28" y="2"/>
                <a:pt x="36" y="2"/>
              </a:cubicBezTo>
              <a:cubicBezTo>
                <a:pt x="44" y="2"/>
                <a:pt x="50" y="10"/>
                <a:pt x="56" y="18"/>
              </a:cubicBezTo>
            </a:path>
          </a:pathLst>
        </a:custGeom>
        <a:noFill/>
        <a:ln w="19050"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8</xdr:row>
      <xdr:rowOff>0</xdr:rowOff>
    </xdr:from>
    <xdr:to>
      <xdr:col>3</xdr:col>
      <xdr:colOff>381000</xdr:colOff>
      <xdr:row>8</xdr:row>
      <xdr:rowOff>552450</xdr:rowOff>
    </xdr:to>
    <xdr:pic>
      <xdr:nvPicPr>
        <xdr:cNvPr id="1" name="ASAP_IMG_D9_02479" descr="http://www.asap-utilities.com/press/box-shot-asap-utilities-left-angle-big.png"/>
        <xdr:cNvPicPr preferRelativeResize="1">
          <a:picLocks noChangeAspect="1"/>
        </xdr:cNvPicPr>
      </xdr:nvPicPr>
      <xdr:blipFill>
        <a:blip r:link="rId1"/>
        <a:stretch>
          <a:fillRect/>
        </a:stretch>
      </xdr:blipFill>
      <xdr:spPr>
        <a:xfrm>
          <a:off x="5219700" y="2314575"/>
          <a:ext cx="381000" cy="552450"/>
        </a:xfrm>
        <a:prstGeom prst="rect">
          <a:avLst/>
        </a:prstGeom>
        <a:noFill/>
        <a:ln w="19050" cmpd="sng">
          <a:noFill/>
        </a:ln>
      </xdr:spPr>
    </xdr:pic>
    <xdr:clientData/>
  </xdr:twoCellAnchor>
  <xdr:twoCellAnchor editAs="oneCell">
    <xdr:from>
      <xdr:col>3</xdr:col>
      <xdr:colOff>0</xdr:colOff>
      <xdr:row>9</xdr:row>
      <xdr:rowOff>0</xdr:rowOff>
    </xdr:from>
    <xdr:to>
      <xdr:col>3</xdr:col>
      <xdr:colOff>952500</xdr:colOff>
      <xdr:row>9</xdr:row>
      <xdr:rowOff>180975</xdr:rowOff>
    </xdr:to>
    <xdr:pic>
      <xdr:nvPicPr>
        <xdr:cNvPr id="2" name="ASAP_IMG_D10_00158" descr="http://www.asap-utilities.com/press/logo-asap-utilities-small-200px.png"/>
        <xdr:cNvPicPr preferRelativeResize="1">
          <a:picLocks noChangeAspect="1"/>
        </xdr:cNvPicPr>
      </xdr:nvPicPr>
      <xdr:blipFill>
        <a:blip r:link="rId2"/>
        <a:stretch>
          <a:fillRect/>
        </a:stretch>
      </xdr:blipFill>
      <xdr:spPr>
        <a:xfrm>
          <a:off x="5219700" y="3038475"/>
          <a:ext cx="952500" cy="180975"/>
        </a:xfrm>
        <a:prstGeom prst="rect">
          <a:avLst/>
        </a:prstGeom>
        <a:noFill/>
        <a:ln w="19050" cmpd="sng">
          <a:noFill/>
        </a:ln>
      </xdr:spPr>
    </xdr:pic>
    <xdr:clientData/>
  </xdr:twoCellAnchor>
  <xdr:twoCellAnchor editAs="oneCell">
    <xdr:from>
      <xdr:col>3</xdr:col>
      <xdr:colOff>0</xdr:colOff>
      <xdr:row>12</xdr:row>
      <xdr:rowOff>0</xdr:rowOff>
    </xdr:from>
    <xdr:to>
      <xdr:col>3</xdr:col>
      <xdr:colOff>723900</xdr:colOff>
      <xdr:row>13</xdr:row>
      <xdr:rowOff>0</xdr:rowOff>
    </xdr:to>
    <xdr:pic>
      <xdr:nvPicPr>
        <xdr:cNvPr id="3" name="ASAP_IMG_D13_08044" descr="C:\Windows\Soap Bubbles.bmp"/>
        <xdr:cNvPicPr preferRelativeResize="1">
          <a:picLocks noChangeAspect="1"/>
        </xdr:cNvPicPr>
      </xdr:nvPicPr>
      <xdr:blipFill>
        <a:blip r:link="rId3"/>
        <a:stretch>
          <a:fillRect/>
        </a:stretch>
      </xdr:blipFill>
      <xdr:spPr>
        <a:xfrm>
          <a:off x="5219700" y="5210175"/>
          <a:ext cx="723900" cy="723900"/>
        </a:xfrm>
        <a:prstGeom prst="rect">
          <a:avLst/>
        </a:prstGeom>
        <a:noFill/>
        <a:ln w="1905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10</xdr:row>
      <xdr:rowOff>0</xdr:rowOff>
    </xdr:from>
    <xdr:to>
      <xdr:col>2</xdr:col>
      <xdr:colOff>381000</xdr:colOff>
      <xdr:row>10</xdr:row>
      <xdr:rowOff>171450</xdr:rowOff>
    </xdr:to>
    <xdr:sp>
      <xdr:nvSpPr>
        <xdr:cNvPr id="1" name="Freeform 1"/>
        <xdr:cNvSpPr>
          <a:spLocks/>
        </xdr:cNvSpPr>
      </xdr:nvSpPr>
      <xdr:spPr>
        <a:xfrm>
          <a:off x="981075" y="1933575"/>
          <a:ext cx="533400" cy="171450"/>
        </a:xfrm>
        <a:custGeom>
          <a:pathLst>
            <a:path h="18" w="56">
              <a:moveTo>
                <a:pt x="3" y="0"/>
              </a:moveTo>
              <a:cubicBezTo>
                <a:pt x="1" y="7"/>
                <a:pt x="0" y="15"/>
                <a:pt x="5" y="15"/>
              </a:cubicBezTo>
              <a:cubicBezTo>
                <a:pt x="10" y="15"/>
                <a:pt x="28" y="2"/>
                <a:pt x="36" y="2"/>
              </a:cubicBezTo>
              <a:cubicBezTo>
                <a:pt x="44" y="2"/>
                <a:pt x="50" y="10"/>
                <a:pt x="56" y="18"/>
              </a:cubicBezTo>
            </a:path>
          </a:pathLst>
        </a:custGeom>
        <a:noFill/>
        <a:ln w="19050"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23</xdr:row>
      <xdr:rowOff>0</xdr:rowOff>
    </xdr:from>
    <xdr:to>
      <xdr:col>2</xdr:col>
      <xdr:colOff>381000</xdr:colOff>
      <xdr:row>23</xdr:row>
      <xdr:rowOff>171450</xdr:rowOff>
    </xdr:to>
    <xdr:sp>
      <xdr:nvSpPr>
        <xdr:cNvPr id="2" name="Freeform 2"/>
        <xdr:cNvSpPr>
          <a:spLocks/>
        </xdr:cNvSpPr>
      </xdr:nvSpPr>
      <xdr:spPr>
        <a:xfrm>
          <a:off x="981075" y="4152900"/>
          <a:ext cx="533400" cy="171450"/>
        </a:xfrm>
        <a:custGeom>
          <a:pathLst>
            <a:path h="18" w="56">
              <a:moveTo>
                <a:pt x="3" y="0"/>
              </a:moveTo>
              <a:cubicBezTo>
                <a:pt x="1" y="7"/>
                <a:pt x="0" y="15"/>
                <a:pt x="5" y="15"/>
              </a:cubicBezTo>
              <a:cubicBezTo>
                <a:pt x="10" y="15"/>
                <a:pt x="28" y="2"/>
                <a:pt x="36" y="2"/>
              </a:cubicBezTo>
              <a:cubicBezTo>
                <a:pt x="44" y="2"/>
                <a:pt x="50" y="10"/>
                <a:pt x="56" y="18"/>
              </a:cubicBezTo>
            </a:path>
          </a:pathLst>
        </a:custGeom>
        <a:noFill/>
        <a:ln w="19050"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10</xdr:row>
      <xdr:rowOff>152400</xdr:rowOff>
    </xdr:from>
    <xdr:to>
      <xdr:col>2</xdr:col>
      <xdr:colOff>381000</xdr:colOff>
      <xdr:row>11</xdr:row>
      <xdr:rowOff>161925</xdr:rowOff>
    </xdr:to>
    <xdr:sp>
      <xdr:nvSpPr>
        <xdr:cNvPr id="1" name="Freeform 1"/>
        <xdr:cNvSpPr>
          <a:spLocks/>
        </xdr:cNvSpPr>
      </xdr:nvSpPr>
      <xdr:spPr>
        <a:xfrm>
          <a:off x="981075" y="2085975"/>
          <a:ext cx="533400" cy="171450"/>
        </a:xfrm>
        <a:custGeom>
          <a:pathLst>
            <a:path h="18" w="56">
              <a:moveTo>
                <a:pt x="3" y="0"/>
              </a:moveTo>
              <a:cubicBezTo>
                <a:pt x="1" y="7"/>
                <a:pt x="0" y="15"/>
                <a:pt x="5" y="15"/>
              </a:cubicBezTo>
              <a:cubicBezTo>
                <a:pt x="10" y="15"/>
                <a:pt x="28" y="2"/>
                <a:pt x="36" y="2"/>
              </a:cubicBezTo>
              <a:cubicBezTo>
                <a:pt x="44" y="2"/>
                <a:pt x="50" y="10"/>
                <a:pt x="56" y="18"/>
              </a:cubicBezTo>
            </a:path>
          </a:pathLst>
        </a:custGeom>
        <a:noFill/>
        <a:ln w="19050"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24</xdr:row>
      <xdr:rowOff>0</xdr:rowOff>
    </xdr:from>
    <xdr:to>
      <xdr:col>2</xdr:col>
      <xdr:colOff>381000</xdr:colOff>
      <xdr:row>25</xdr:row>
      <xdr:rowOff>0</xdr:rowOff>
    </xdr:to>
    <xdr:sp>
      <xdr:nvSpPr>
        <xdr:cNvPr id="2" name="Freeform 3"/>
        <xdr:cNvSpPr>
          <a:spLocks/>
        </xdr:cNvSpPr>
      </xdr:nvSpPr>
      <xdr:spPr>
        <a:xfrm>
          <a:off x="981075" y="4324350"/>
          <a:ext cx="533400" cy="171450"/>
        </a:xfrm>
        <a:custGeom>
          <a:pathLst>
            <a:path h="18" w="56">
              <a:moveTo>
                <a:pt x="3" y="0"/>
              </a:moveTo>
              <a:cubicBezTo>
                <a:pt x="1" y="7"/>
                <a:pt x="0" y="15"/>
                <a:pt x="5" y="15"/>
              </a:cubicBezTo>
              <a:cubicBezTo>
                <a:pt x="10" y="15"/>
                <a:pt x="28" y="2"/>
                <a:pt x="36" y="2"/>
              </a:cubicBezTo>
              <a:cubicBezTo>
                <a:pt x="44" y="2"/>
                <a:pt x="50" y="10"/>
                <a:pt x="56" y="18"/>
              </a:cubicBezTo>
            </a:path>
          </a:pathLst>
        </a:custGeom>
        <a:noFill/>
        <a:ln w="19050"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11</xdr:col>
      <xdr:colOff>542925</xdr:colOff>
      <xdr:row>22</xdr:row>
      <xdr:rowOff>95250</xdr:rowOff>
    </xdr:to>
    <xdr:pic>
      <xdr:nvPicPr>
        <xdr:cNvPr id="1" name="Picture 6" descr="formula-notes"/>
        <xdr:cNvPicPr preferRelativeResize="1">
          <a:picLocks noChangeAspect="1"/>
        </xdr:cNvPicPr>
      </xdr:nvPicPr>
      <xdr:blipFill>
        <a:blip r:embed="rId1"/>
        <a:stretch>
          <a:fillRect/>
        </a:stretch>
      </xdr:blipFill>
      <xdr:spPr>
        <a:xfrm>
          <a:off x="0" y="323850"/>
          <a:ext cx="7353300" cy="3333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ASAP%20Utilities\ASAP%20Utilities.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definedNames>
      <definedName name="ASAPCELLCOLORINDEX"/>
      <definedName name="ASAPCOUNTBYCELLCOLOR"/>
      <definedName name="ASAPCOUNTBYFONTCOLOR"/>
      <definedName name="ASAPCOUNTCHAR"/>
      <definedName name="ASAPCOUNTSHADES"/>
      <definedName name="ASAPEXTRACTFILENAME"/>
      <definedName name="ASAPEXTRACTFOLDERNAME"/>
      <definedName name="ASAPEXTRACTNUMBERS"/>
      <definedName name="ASAPFILENAME"/>
      <definedName name="ASAPFILEPATH"/>
      <definedName name="ASAPFILEPROPERTIES"/>
      <definedName name="ASAPFONTCOLORINDEX"/>
      <definedName name="ASAPFULLFILENAME"/>
      <definedName name="ASAPGETCOMMENT"/>
      <definedName name="ASAPGETDOMAIN"/>
      <definedName name="ASAPGETFONTNAME"/>
      <definedName name="ASAPGETFONTSIZE"/>
      <definedName name="ASAPGETFORMULA"/>
      <definedName name="ASAPGETFORMULAINT"/>
      <definedName name="ASAPGETHYPERLINK"/>
      <definedName name="ASAPGETNUMBERFORMAT"/>
      <definedName name="ASAPISBOLD"/>
      <definedName name="ASAPISFORMULA"/>
      <definedName name="ASAPLOADIMAGE"/>
      <definedName name="ASAPMERGECELLS"/>
      <definedName name="ASAPRANDOMPASSWORD"/>
      <definedName name="ASAPSHEETNAME"/>
      <definedName name="ASAPSPELLNUMBER"/>
      <definedName name="ASAPSTRIPNUMBERS"/>
      <definedName name="ASAPSUMBYCELLCOLOR"/>
      <definedName name="ASAPSUMBYFONTCOLO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ap-utilities.com/asap-utilities-worksheet-functions.php" TargetMode="External" /><Relationship Id="rId2" Type="http://schemas.openxmlformats.org/officeDocument/2006/relationships/hyperlink" Target="http://www.asap-utilities.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sap-utilities.com/" TargetMode="External" /><Relationship Id="rId2" Type="http://schemas.openxmlformats.org/officeDocument/2006/relationships/hyperlink" Target="http://www.asap-utilities.com/asap-utilities-excel-tools-tip.php?tip=259&amp;utilities=97#ASAPGETDOMAIN" TargetMode="External" /><Relationship Id="rId3" Type="http://schemas.openxmlformats.org/officeDocument/2006/relationships/hyperlink" Target="http://blogs.msdn.com/b/excel/" TargetMode="External" /><Relationship Id="rId4" Type="http://schemas.openxmlformats.org/officeDocument/2006/relationships/hyperlink" Target="http://twitter.com/#!/msexcel" TargetMode="External" /><Relationship Id="rId5" Type="http://schemas.openxmlformats.org/officeDocument/2006/relationships/hyperlink" Target="http://twitter.com/#!/ASAPUtilities" TargetMode="External" /><Relationship Id="rId6" Type="http://schemas.openxmlformats.org/officeDocument/2006/relationships/hyperlink" Target="http://www.asap-utilities.com/" TargetMode="External" /><Relationship Id="rId7" Type="http://schemas.openxmlformats.org/officeDocument/2006/relationships/hyperlink" Target="http://www.asap-utilities.com/asap-utilities-excel-tools-tip.php?tip=259&amp;utilities=97#ASAPGETDOMAIN" TargetMode="External" /><Relationship Id="rId8" Type="http://schemas.openxmlformats.org/officeDocument/2006/relationships/hyperlink" Target="http://blogs.msdn.com/b/excel/" TargetMode="External" /><Relationship Id="rId9" Type="http://schemas.openxmlformats.org/officeDocument/2006/relationships/hyperlink" Target="http://twitter.com/#!/msexcel" TargetMode="External" /><Relationship Id="rId10" Type="http://schemas.openxmlformats.org/officeDocument/2006/relationships/hyperlink" Target="http://twitter.com/#!/ASAPUtilities" TargetMode="External" /><Relationship Id="rId11" Type="http://schemas.openxmlformats.org/officeDocument/2006/relationships/hyperlink" Target="http://twitter.com/#!/ASAPUtilities" TargetMode="External" /><Relationship Id="rId12" Type="http://schemas.openxmlformats.org/officeDocument/2006/relationships/hyperlink" Target="ftp://ftp.microsoft.com/" TargetMode="External" /><Relationship Id="rId13" Type="http://schemas.openxmlformats.org/officeDocument/2006/relationships/hyperlink" Target="ftp://ftp.microsoft.com/" TargetMode="External" /><Relationship Id="rId1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sap-utilities.com/" TargetMode="External" /><Relationship Id="rId2" Type="http://schemas.openxmlformats.org/officeDocument/2006/relationships/hyperlink" Target="http://www.asap-utilities.com/asap-utilities-excel-tools-tip.php?tip=259&amp;utilities=97#ASAPGETDOMAIN" TargetMode="External" /><Relationship Id="rId3" Type="http://schemas.openxmlformats.org/officeDocument/2006/relationships/hyperlink" Target="http://blogs.msdn.com/b/excel/" TargetMode="External" /><Relationship Id="rId4" Type="http://schemas.openxmlformats.org/officeDocument/2006/relationships/hyperlink" Target="http://twitter.com/#!/msexcel" TargetMode="External" /><Relationship Id="rId5" Type="http://schemas.openxmlformats.org/officeDocument/2006/relationships/hyperlink" Target="http://twitter.com/#!/ASAPUtilities" TargetMode="External" /><Relationship Id="rId6"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tASAPSheetIndex"/>
  <dimension ref="A1:G30"/>
  <sheetViews>
    <sheetView showGridLines="0" tabSelected="1" zoomScalePageLayoutView="0" workbookViewId="0" topLeftCell="A1">
      <selection activeCell="A1" sqref="A1:D1"/>
    </sheetView>
  </sheetViews>
  <sheetFormatPr defaultColWidth="9.140625" defaultRowHeight="12.75"/>
  <cols>
    <col min="1" max="1" width="5.7109375" style="31" customWidth="1"/>
    <col min="2" max="2" width="38.00390625" style="269" customWidth="1"/>
    <col min="3" max="3" width="6.421875" style="31" customWidth="1"/>
    <col min="4" max="4" width="35.28125" style="31" customWidth="1"/>
    <col min="5" max="16384" width="9.140625" style="31" customWidth="1"/>
  </cols>
  <sheetData>
    <row r="1" spans="1:7" s="270" customFormat="1" ht="24" customHeight="1">
      <c r="A1" s="299" t="s">
        <v>237</v>
      </c>
      <c r="B1" s="299"/>
      <c r="C1" s="299"/>
      <c r="D1" s="299"/>
      <c r="E1" s="298" t="s">
        <v>74</v>
      </c>
      <c r="F1" s="298"/>
      <c r="G1" s="298"/>
    </row>
    <row r="2" spans="1:4" ht="12.75">
      <c r="A2" s="300" t="s">
        <v>269</v>
      </c>
      <c r="B2" s="300"/>
      <c r="C2" s="300"/>
      <c r="D2" s="300"/>
    </row>
    <row r="3" spans="1:4" ht="12.75">
      <c r="A3" s="300" t="s">
        <v>238</v>
      </c>
      <c r="B3" s="300"/>
      <c r="C3" s="300"/>
      <c r="D3" s="300"/>
    </row>
    <row r="4" ht="4.5" customHeight="1">
      <c r="A4" s="267"/>
    </row>
    <row r="5" spans="1:4" s="270" customFormat="1" ht="15.75" customHeight="1">
      <c r="A5" s="274">
        <v>1</v>
      </c>
      <c r="B5" s="282" t="s">
        <v>208</v>
      </c>
      <c r="C5" s="274">
        <v>18</v>
      </c>
      <c r="D5" s="282" t="s">
        <v>224</v>
      </c>
    </row>
    <row r="6" spans="1:4" s="270" customFormat="1" ht="15.75" customHeight="1">
      <c r="A6" s="274">
        <v>2</v>
      </c>
      <c r="B6" s="282" t="s">
        <v>209</v>
      </c>
      <c r="C6" s="274">
        <v>19</v>
      </c>
      <c r="D6" s="282" t="s">
        <v>225</v>
      </c>
    </row>
    <row r="7" spans="1:4" s="270" customFormat="1" ht="15.75" customHeight="1">
      <c r="A7" s="274">
        <v>3</v>
      </c>
      <c r="B7" s="282" t="s">
        <v>210</v>
      </c>
      <c r="C7" s="274">
        <v>20</v>
      </c>
      <c r="D7" s="282" t="s">
        <v>226</v>
      </c>
    </row>
    <row r="8" spans="1:4" s="270" customFormat="1" ht="15.75" customHeight="1">
      <c r="A8" s="274">
        <v>4</v>
      </c>
      <c r="B8" s="282" t="s">
        <v>211</v>
      </c>
      <c r="C8" s="274">
        <v>21</v>
      </c>
      <c r="D8" s="282" t="s">
        <v>227</v>
      </c>
    </row>
    <row r="9" spans="1:4" s="270" customFormat="1" ht="15.75" customHeight="1">
      <c r="A9" s="274">
        <v>5</v>
      </c>
      <c r="B9" s="282" t="s">
        <v>212</v>
      </c>
      <c r="C9" s="274">
        <v>22</v>
      </c>
      <c r="D9" s="282" t="s">
        <v>228</v>
      </c>
    </row>
    <row r="10" spans="1:4" s="270" customFormat="1" ht="15.75" customHeight="1">
      <c r="A10" s="274">
        <v>6</v>
      </c>
      <c r="B10" s="282" t="s">
        <v>213</v>
      </c>
      <c r="C10" s="274">
        <v>23</v>
      </c>
      <c r="D10" s="282" t="s">
        <v>229</v>
      </c>
    </row>
    <row r="11" spans="1:4" s="270" customFormat="1" ht="15.75" customHeight="1">
      <c r="A11" s="274">
        <v>7</v>
      </c>
      <c r="B11" s="282" t="s">
        <v>214</v>
      </c>
      <c r="C11" s="274">
        <v>24</v>
      </c>
      <c r="D11" s="282" t="s">
        <v>305</v>
      </c>
    </row>
    <row r="12" spans="1:4" s="270" customFormat="1" ht="15.75" customHeight="1">
      <c r="A12" s="274">
        <v>8</v>
      </c>
      <c r="B12" s="282" t="s">
        <v>215</v>
      </c>
      <c r="C12" s="274">
        <v>25</v>
      </c>
      <c r="D12" s="282" t="s">
        <v>230</v>
      </c>
    </row>
    <row r="13" spans="1:4" s="270" customFormat="1" ht="15.75" customHeight="1">
      <c r="A13" s="274">
        <v>9</v>
      </c>
      <c r="B13" s="282" t="s">
        <v>216</v>
      </c>
      <c r="C13" s="274">
        <v>26</v>
      </c>
      <c r="D13" s="282" t="s">
        <v>231</v>
      </c>
    </row>
    <row r="14" spans="1:4" s="270" customFormat="1" ht="15.75" customHeight="1">
      <c r="A14" s="274">
        <v>10</v>
      </c>
      <c r="B14" s="282" t="s">
        <v>217</v>
      </c>
      <c r="C14" s="274">
        <v>27</v>
      </c>
      <c r="D14" s="282" t="s">
        <v>232</v>
      </c>
    </row>
    <row r="15" spans="1:4" s="270" customFormat="1" ht="15.75" customHeight="1">
      <c r="A15" s="274">
        <v>11</v>
      </c>
      <c r="B15" s="282" t="s">
        <v>287</v>
      </c>
      <c r="C15" s="274">
        <v>28</v>
      </c>
      <c r="D15" s="282" t="s">
        <v>233</v>
      </c>
    </row>
    <row r="16" spans="1:4" s="270" customFormat="1" ht="15.75" customHeight="1">
      <c r="A16" s="274">
        <v>12</v>
      </c>
      <c r="B16" s="282" t="s">
        <v>218</v>
      </c>
      <c r="C16" s="274">
        <v>29</v>
      </c>
      <c r="D16" s="282" t="s">
        <v>234</v>
      </c>
    </row>
    <row r="17" spans="1:4" s="270" customFormat="1" ht="15.75" customHeight="1">
      <c r="A17" s="274">
        <v>13</v>
      </c>
      <c r="B17" s="282" t="s">
        <v>219</v>
      </c>
      <c r="C17" s="274">
        <v>30</v>
      </c>
      <c r="D17" s="282" t="s">
        <v>235</v>
      </c>
    </row>
    <row r="18" spans="1:4" s="270" customFormat="1" ht="15.75" customHeight="1">
      <c r="A18" s="274">
        <v>14</v>
      </c>
      <c r="B18" s="282" t="s">
        <v>220</v>
      </c>
      <c r="C18" s="274">
        <v>31</v>
      </c>
      <c r="D18" s="282" t="s">
        <v>236</v>
      </c>
    </row>
    <row r="19" spans="1:4" s="270" customFormat="1" ht="15.75" customHeight="1">
      <c r="A19" s="274">
        <v>15</v>
      </c>
      <c r="B19" s="282" t="s">
        <v>221</v>
      </c>
      <c r="C19" s="275" t="s">
        <v>275</v>
      </c>
      <c r="D19" s="276" t="s">
        <v>270</v>
      </c>
    </row>
    <row r="20" spans="1:2" s="270" customFormat="1" ht="15.75" customHeight="1">
      <c r="A20" s="274">
        <v>16</v>
      </c>
      <c r="B20" s="282" t="s">
        <v>222</v>
      </c>
    </row>
    <row r="21" spans="1:2" s="270" customFormat="1" ht="15.75" customHeight="1">
      <c r="A21" s="274">
        <v>17</v>
      </c>
      <c r="B21" s="282" t="s">
        <v>223</v>
      </c>
    </row>
    <row r="22" ht="12.75">
      <c r="B22" s="268"/>
    </row>
    <row r="23" ht="12.75">
      <c r="B23" s="37" t="s">
        <v>268</v>
      </c>
    </row>
    <row r="24" ht="12.75">
      <c r="B24" s="271" t="s">
        <v>267</v>
      </c>
    </row>
    <row r="25" spans="2:4" ht="12.75">
      <c r="B25" s="272"/>
      <c r="C25" s="273"/>
      <c r="D25" s="273"/>
    </row>
    <row r="26" spans="2:4" ht="63.75" customHeight="1">
      <c r="B26" s="297" t="s">
        <v>276</v>
      </c>
      <c r="C26" s="297"/>
      <c r="D26" s="297"/>
    </row>
    <row r="29" ht="12.75">
      <c r="B29" s="269" t="str">
        <f>CHAR(160)</f>
        <v> </v>
      </c>
    </row>
    <row r="30" ht="12.75">
      <c r="B30" s="269" t="s">
        <v>271</v>
      </c>
    </row>
  </sheetData>
  <sheetProtection/>
  <mergeCells count="5">
    <mergeCell ref="B26:D26"/>
    <mergeCell ref="E1:G1"/>
    <mergeCell ref="A1:D1"/>
    <mergeCell ref="A2:D2"/>
    <mergeCell ref="A3:D3"/>
  </mergeCells>
  <hyperlinks>
    <hyperlink ref="B5" location="ASAPCELLCOLORINDEX!D5" display="=ASAPCELLCOLORINDEX()"/>
    <hyperlink ref="B6" location="ASAPCOUNTBYCELLCOLOR!B11" display="=ASAPCOUNTBYCELLCOLOR()"/>
    <hyperlink ref="B7" location="ASAPCOUNTBYFONTCOLOR!B11" display="=ASAPCOUNTBYFONTCOLOR()"/>
    <hyperlink ref="B8" location="ASAPCOUNTCHAR!C5" display="=ASAPCOUNTCHAR()"/>
    <hyperlink ref="B9" location="ASAPCOUNTSHADES!B9" display="=ASAPCOUNTSHADES()"/>
    <hyperlink ref="B10" location="ASAPEXTRACTFILENAME!C8" display="=ASAPEXTRACTFILENAME()"/>
    <hyperlink ref="B11" location="ASAPEXTRACTFOLDERNAME!C8" display="=ASAPEXTRACTFOLDERNAME()"/>
    <hyperlink ref="B12" location="ASAPEXTRACTNUMBERS!C9" display="=ASAPEXTRACTNUMBERS()"/>
    <hyperlink ref="B13" location="ASAPFILENAME!B9" display="=ASAPFILENAME()"/>
    <hyperlink ref="B14" location="ASAPFILEPATH!B9" display="=ASAPFILEPATH()"/>
    <hyperlink ref="B16" location="ASAPFONTCOLORINDEX!C5" display="=ASAPFONTCOLORINDEX()"/>
    <hyperlink ref="B17" location="ASAPFULLFILENAME!B8" display="=ASAPFULLFILENAME()"/>
    <hyperlink ref="B18" location="ASAPGETCOMMENT!D8" display="=ASAPGETCOMMENT()"/>
    <hyperlink ref="B19" location="ASAPGETDOMAIN!C9" display="=ASAPGETDOMAIN()"/>
    <hyperlink ref="B20" location="ASAPGETFONTNAME!C8" display="=ASAPGETFONTNAME()"/>
    <hyperlink ref="B24" r:id="rId1" display="http://www.asap-utilities.com/asap-utilities-worksheet-functions.php"/>
    <hyperlink ref="D19" location="Remarks!A1" display="Remarks"/>
    <hyperlink ref="E1" r:id="rId2" display="http://www.asap-utilities.com"/>
    <hyperlink ref="B21" location="ASAPGETFONTSIZE!C10" display="=ASAPGETFONTSIZE()"/>
    <hyperlink ref="D5" location="ASAPGETFORMULA!D10" display="=ASAPGETFORMULA()"/>
    <hyperlink ref="D6" location="ASAPGETFORMULAINT!D11" display="=ASAPGETFORMULAINT()"/>
    <hyperlink ref="D7" location="ASAPGETHYPERLINK!C9" display="=ASAPGETHYPERLINK()"/>
    <hyperlink ref="D8" location="ASAPGETNUMBERFORMAT!D8" display="=ASAPGETNUMBERFORMAT()"/>
    <hyperlink ref="D9" location="ASAPISBOLD!C9" display="=ASAPISBOLD()"/>
    <hyperlink ref="D10" location="ASAPISFORMULA!D9" display="=ASAPISFORMULA()"/>
    <hyperlink ref="D12" location="ASAPMERGECELLS!D9" display="=ASAPMERGECELLS()"/>
    <hyperlink ref="D13" location="ASAPRANDOMPASSWORD!B10" display="=ASAPRANDOMPASSWORD()"/>
    <hyperlink ref="D14" location="ASAPSHEETNAME!B14" display="=ASAPSHEETNAME()"/>
    <hyperlink ref="D15" location="ASAPSPELLNUMBER!D9" display="=ASAPSPELLNUMBER()"/>
    <hyperlink ref="D16" location="ASAPSTRIPNUMBERS!C8" display="=ASAPSTRIPNUMBERS()"/>
    <hyperlink ref="D17" location="ASAPSUMBYCELLCOLOR!B10" display="=ASAPSUMBYCELLCOLOR()"/>
    <hyperlink ref="D18" location="ASAPSUMBYFONTCOLOR!B11" display="=ASAPSUMBYFONTCOLOR()"/>
    <hyperlink ref="B15" location="ASAPFILEPROPERTIES!C9" display="=ASAPFILEPROPERTIES"/>
    <hyperlink ref="D11" location="ASAPLOADIMAGE!D9" display="=ASAPLOADIMAGE()"/>
  </hyperlinks>
  <printOptions/>
  <pageMargins left="0.75" right="0.75" top="1" bottom="1" header="0.5" footer="0.5"/>
  <pageSetup horizontalDpi="1200" verticalDpi="12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sheetPr codeName="Sheet9"/>
  <dimension ref="A1:C12"/>
  <sheetViews>
    <sheetView showGridLines="0" zoomScalePageLayoutView="0" workbookViewId="0" topLeftCell="A1">
      <selection activeCell="A1" sqref="A1"/>
    </sheetView>
  </sheetViews>
  <sheetFormatPr defaultColWidth="9.140625" defaultRowHeight="12.75"/>
  <cols>
    <col min="1" max="1" width="10.7109375" style="7" customWidth="1"/>
    <col min="2" max="2" width="51.140625" style="7" customWidth="1"/>
    <col min="3" max="3" width="25.140625" style="7" customWidth="1"/>
    <col min="4" max="16384" width="9.140625" style="7" customWidth="1"/>
  </cols>
  <sheetData>
    <row r="1" spans="1:3" s="35" customFormat="1" ht="25.5" customHeight="1">
      <c r="A1" s="30" t="s">
        <v>207</v>
      </c>
      <c r="B1" s="301" t="e">
        <f>HYPERLINK("http://www.asap-utilities.com/asap-utilities-excel-tools-tip.php?tip=259&amp;utilities=97#"&amp;[1]!ASAPSHEETNAME(),"Read the description of this formula on our website »»»")</f>
        <v>#NAME?</v>
      </c>
      <c r="C1" s="301"/>
    </row>
    <row r="2" spans="1:3" s="35" customFormat="1" ht="24.75" customHeight="1">
      <c r="A2" s="30"/>
      <c r="B2" s="36" t="e">
        <f>"="&amp;[1]!ASAPSHEETNAME()&amp;"()"</f>
        <v>#NAME?</v>
      </c>
      <c r="C2" s="33"/>
    </row>
    <row r="3" ht="12.75">
      <c r="B3" s="1"/>
    </row>
    <row r="4" ht="12.75">
      <c r="B4" s="7" t="s">
        <v>62</v>
      </c>
    </row>
    <row r="5" ht="5.25" customHeight="1"/>
    <row r="6" ht="20.25">
      <c r="B6" s="8" t="s">
        <v>35</v>
      </c>
    </row>
    <row r="7" ht="12.75">
      <c r="B7" s="32" t="s">
        <v>63</v>
      </c>
    </row>
    <row r="8" ht="12.75">
      <c r="B8" s="24" t="s">
        <v>0</v>
      </c>
    </row>
    <row r="9" ht="12.75">
      <c r="B9" s="125" t="e">
        <f>[1]!ASAPFILENAME()</f>
        <v>#NAME?</v>
      </c>
    </row>
    <row r="11" ht="12.75">
      <c r="B11" s="24" t="s">
        <v>64</v>
      </c>
    </row>
    <row r="12" ht="12.75">
      <c r="B12" s="39" t="e">
        <f>[1]!ASAPGETFORMULA(B9)</f>
        <v>#NAME?</v>
      </c>
    </row>
  </sheetData>
  <sheetProtection formatCells="0" formatColumns="0" formatRows="0"/>
  <mergeCells count="1">
    <mergeCell ref="B1:C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sheetPr codeName="Sheet10"/>
  <dimension ref="A1:C12"/>
  <sheetViews>
    <sheetView showGridLines="0" zoomScalePageLayoutView="0" workbookViewId="0" topLeftCell="A1">
      <selection activeCell="B15" sqref="B15"/>
    </sheetView>
  </sheetViews>
  <sheetFormatPr defaultColWidth="9.140625" defaultRowHeight="12.75"/>
  <cols>
    <col min="1" max="1" width="10.7109375" style="7" customWidth="1"/>
    <col min="2" max="2" width="51.140625" style="7" customWidth="1"/>
    <col min="3" max="3" width="25.140625" style="7" customWidth="1"/>
    <col min="4" max="16384" width="9.140625" style="7" customWidth="1"/>
  </cols>
  <sheetData>
    <row r="1" spans="1:3" s="35" customFormat="1" ht="25.5" customHeight="1">
      <c r="A1" s="30" t="s">
        <v>207</v>
      </c>
      <c r="B1" s="301" t="e">
        <f>HYPERLINK("http://www.asap-utilities.com/asap-utilities-excel-tools-tip.php?tip=259&amp;utilities=97#"&amp;[1]!ASAPSHEETNAME(),"Read the description of this formula on our website »»»")</f>
        <v>#NAME?</v>
      </c>
      <c r="C1" s="301"/>
    </row>
    <row r="2" spans="1:3" s="35" customFormat="1" ht="24.75" customHeight="1">
      <c r="A2" s="30"/>
      <c r="B2" s="36" t="e">
        <f>"="&amp;[1]!ASAPSHEETNAME()&amp;"()"</f>
        <v>#NAME?</v>
      </c>
      <c r="C2" s="33"/>
    </row>
    <row r="3" ht="12.75">
      <c r="B3" s="1"/>
    </row>
    <row r="4" ht="12.75">
      <c r="B4" s="7" t="s">
        <v>65</v>
      </c>
    </row>
    <row r="5" ht="5.25" customHeight="1"/>
    <row r="6" ht="20.25">
      <c r="B6" s="8" t="s">
        <v>35</v>
      </c>
    </row>
    <row r="7" ht="12.75">
      <c r="B7" s="32" t="s">
        <v>66</v>
      </c>
    </row>
    <row r="8" ht="12.75">
      <c r="B8" s="24" t="s">
        <v>0</v>
      </c>
    </row>
    <row r="9" ht="12.75">
      <c r="B9" s="125" t="e">
        <f>[1]!ASAPFILEPATH()</f>
        <v>#NAME?</v>
      </c>
    </row>
    <row r="11" ht="12.75">
      <c r="B11" s="24" t="s">
        <v>64</v>
      </c>
    </row>
    <row r="12" ht="12.75">
      <c r="B12" s="39" t="e">
        <f>[1]!ASAPGETFORMULA(B9)</f>
        <v>#NAME?</v>
      </c>
    </row>
  </sheetData>
  <sheetProtection formatCells="0" formatColumns="0" formatRows="0"/>
  <mergeCells count="1">
    <mergeCell ref="B1:C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codeName="Sheet31"/>
  <dimension ref="A1:E22"/>
  <sheetViews>
    <sheetView showGridLines="0" zoomScalePageLayoutView="0" workbookViewId="0" topLeftCell="A1">
      <selection activeCell="C15" sqref="C15"/>
    </sheetView>
  </sheetViews>
  <sheetFormatPr defaultColWidth="9.140625" defaultRowHeight="12.75"/>
  <cols>
    <col min="1" max="1" width="10.7109375" style="7" customWidth="1"/>
    <col min="2" max="2" width="22.00390625" style="7" customWidth="1"/>
    <col min="3" max="3" width="56.00390625" style="7" customWidth="1"/>
    <col min="4" max="4" width="2.7109375" style="7" customWidth="1"/>
    <col min="5" max="16384" width="9.140625" style="7" customWidth="1"/>
  </cols>
  <sheetData>
    <row r="1" spans="1:3" s="35" customFormat="1" ht="25.5" customHeight="1">
      <c r="A1" s="30" t="s">
        <v>207</v>
      </c>
      <c r="B1" s="301" t="e">
        <f>HYPERLINK("http://www.asap-utilities.com/asap-utilities-excel-tools-tip.php?tip=259&amp;utilities=97#"&amp;[1]!ASAPSHEETNAME(),"Read the description of this formula on our website »»»")</f>
        <v>#NAME?</v>
      </c>
      <c r="C1" s="301"/>
    </row>
    <row r="2" spans="1:3" s="35" customFormat="1" ht="24.75" customHeight="1">
      <c r="A2" s="30"/>
      <c r="B2" s="36" t="e">
        <f>"="&amp;[1]!ASAPSHEETNAME()&amp;"()"</f>
        <v>#NAME?</v>
      </c>
      <c r="C2" s="33"/>
    </row>
    <row r="3" ht="12.75">
      <c r="B3" s="1"/>
    </row>
    <row r="4" ht="12.75">
      <c r="B4" s="6" t="s">
        <v>288</v>
      </c>
    </row>
    <row r="5" ht="12.75">
      <c r="B5" s="6" t="s">
        <v>289</v>
      </c>
    </row>
    <row r="6" ht="5.25" customHeight="1"/>
    <row r="7" ht="20.25">
      <c r="B7" s="8" t="s">
        <v>35</v>
      </c>
    </row>
    <row r="8" spans="2:5" ht="12.75">
      <c r="B8" s="10" t="s">
        <v>290</v>
      </c>
      <c r="C8" s="10" t="s">
        <v>0</v>
      </c>
      <c r="D8" s="10"/>
      <c r="E8" s="10" t="s">
        <v>48</v>
      </c>
    </row>
    <row r="9" spans="1:5" ht="12.75">
      <c r="A9" s="7">
        <v>1</v>
      </c>
      <c r="B9" s="7" t="s">
        <v>291</v>
      </c>
      <c r="C9" s="290" t="e">
        <f>[1]!ASAPFILEPROPERTIES("Title")</f>
        <v>#NAME?</v>
      </c>
      <c r="E9" s="39" t="e">
        <f>[1]!ASAPGETFORMULA(C9)</f>
        <v>#NAME?</v>
      </c>
    </row>
    <row r="10" spans="1:5" ht="12.75">
      <c r="A10" s="7">
        <v>2</v>
      </c>
      <c r="B10" s="7" t="s">
        <v>292</v>
      </c>
      <c r="C10" s="291" t="e">
        <f>[1]!ASAPFILEPROPERTIES("Subject")</f>
        <v>#NAME?</v>
      </c>
      <c r="E10" s="39" t="e">
        <f>[1]!ASAPGETFORMULA(C10)</f>
        <v>#NAME?</v>
      </c>
    </row>
    <row r="11" spans="1:5" ht="12.75">
      <c r="A11" s="7">
        <v>3</v>
      </c>
      <c r="B11" s="7" t="s">
        <v>293</v>
      </c>
      <c r="C11" s="291" t="e">
        <f>[1]!ASAPFILEPROPERTIES("Author")</f>
        <v>#NAME?</v>
      </c>
      <c r="E11" s="39" t="e">
        <f>[1]!ASAPGETFORMULA(C11)</f>
        <v>#NAME?</v>
      </c>
    </row>
    <row r="12" spans="1:5" ht="12.75">
      <c r="A12" s="7">
        <v>4</v>
      </c>
      <c r="B12" s="7" t="s">
        <v>294</v>
      </c>
      <c r="C12" s="291" t="e">
        <f>[1]!ASAPFILEPROPERTIES("Keywords")</f>
        <v>#NAME?</v>
      </c>
      <c r="E12" s="39" t="e">
        <f>[1]!ASAPGETFORMULA(C12)</f>
        <v>#NAME?</v>
      </c>
    </row>
    <row r="13" spans="1:5" ht="12.75">
      <c r="A13" s="7">
        <v>5</v>
      </c>
      <c r="B13" s="7" t="s">
        <v>295</v>
      </c>
      <c r="C13" s="291" t="e">
        <f>[1]!ASAPFILEPROPERTIES("Comments")</f>
        <v>#NAME?</v>
      </c>
      <c r="E13" s="39" t="e">
        <f>[1]!ASAPGETFORMULA(C13)</f>
        <v>#NAME?</v>
      </c>
    </row>
    <row r="14" spans="1:5" ht="12.75">
      <c r="A14" s="7">
        <v>7</v>
      </c>
      <c r="B14" s="7" t="s">
        <v>296</v>
      </c>
      <c r="C14" s="291" t="e">
        <f>[1]!ASAPFILEPROPERTIES("Last Author")</f>
        <v>#NAME?</v>
      </c>
      <c r="E14" s="39" t="e">
        <f>[1]!ASAPGETFORMULA(C14)</f>
        <v>#NAME?</v>
      </c>
    </row>
    <row r="15" spans="1:5" ht="12.75">
      <c r="A15" s="7">
        <v>9</v>
      </c>
      <c r="B15" s="7" t="s">
        <v>297</v>
      </c>
      <c r="C15" s="291" t="e">
        <f>[1]!ASAPFILEPROPERTIES("Application Name")</f>
        <v>#NAME?</v>
      </c>
      <c r="E15" s="39" t="e">
        <f>[1]!ASAPGETFORMULA(C15)</f>
        <v>#NAME?</v>
      </c>
    </row>
    <row r="16" spans="1:5" ht="12.75">
      <c r="A16" s="7">
        <v>10</v>
      </c>
      <c r="B16" s="7" t="s">
        <v>298</v>
      </c>
      <c r="C16" s="292" t="e">
        <f>[1]!ASAPFILEPROPERTIES("Last Print Date")</f>
        <v>#NAME?</v>
      </c>
      <c r="E16" s="39" t="e">
        <f>[1]!ASAPGETFORMULA(C16)</f>
        <v>#NAME?</v>
      </c>
    </row>
    <row r="17" spans="1:5" ht="12.75">
      <c r="A17" s="7">
        <v>11</v>
      </c>
      <c r="B17" s="7" t="s">
        <v>299</v>
      </c>
      <c r="C17" s="292" t="e">
        <f>[1]!ASAPFILEPROPERTIES("Creation Date")</f>
        <v>#NAME?</v>
      </c>
      <c r="E17" s="39" t="e">
        <f>[1]!ASAPGETFORMULA(C17)</f>
        <v>#NAME?</v>
      </c>
    </row>
    <row r="18" spans="1:5" ht="12.75">
      <c r="A18" s="7">
        <v>12</v>
      </c>
      <c r="B18" s="7" t="s">
        <v>300</v>
      </c>
      <c r="C18" s="292" t="e">
        <f>[1]!ASAPFILEPROPERTIES("Last Save Time")</f>
        <v>#NAME?</v>
      </c>
      <c r="E18" s="39" t="e">
        <f>[1]!ASAPGETFORMULA(C18)</f>
        <v>#NAME?</v>
      </c>
    </row>
    <row r="19" spans="1:5" ht="12.75">
      <c r="A19" s="7">
        <v>18</v>
      </c>
      <c r="B19" s="7" t="s">
        <v>301</v>
      </c>
      <c r="C19" s="291" t="e">
        <f>[1]!ASAPFILEPROPERTIES("Category")</f>
        <v>#NAME?</v>
      </c>
      <c r="E19" s="39" t="e">
        <f>[1]!ASAPGETFORMULA(C19)</f>
        <v>#NAME?</v>
      </c>
    </row>
    <row r="20" spans="1:5" ht="12.75">
      <c r="A20" s="7">
        <v>20</v>
      </c>
      <c r="B20" s="7" t="s">
        <v>302</v>
      </c>
      <c r="C20" s="291" t="e">
        <f>[1]!ASAPFILEPROPERTIES("Manager")</f>
        <v>#NAME?</v>
      </c>
      <c r="E20" s="39" t="e">
        <f>[1]!ASAPGETFORMULA(C20)</f>
        <v>#NAME?</v>
      </c>
    </row>
    <row r="21" spans="1:5" ht="12.75">
      <c r="A21" s="7">
        <v>21</v>
      </c>
      <c r="B21" s="7" t="s">
        <v>303</v>
      </c>
      <c r="C21" s="291" t="e">
        <f>[1]!ASAPFILEPROPERTIES("Company")</f>
        <v>#NAME?</v>
      </c>
      <c r="E21" s="39" t="e">
        <f>[1]!ASAPGETFORMULA(C21)</f>
        <v>#NAME?</v>
      </c>
    </row>
    <row r="22" spans="1:5" ht="12.75">
      <c r="A22" s="7">
        <v>29</v>
      </c>
      <c r="B22" s="7" t="s">
        <v>304</v>
      </c>
      <c r="C22" s="293" t="e">
        <f>[1]!ASAPFILEPROPERTIES("Hyperlink Base")</f>
        <v>#NAME?</v>
      </c>
      <c r="E22" s="39" t="e">
        <f>[1]!ASAPGETFORMULA(C22)</f>
        <v>#NAME?</v>
      </c>
    </row>
  </sheetData>
  <sheetProtection formatCells="0" formatColumns="0" formatRows="0"/>
  <mergeCells count="1">
    <mergeCell ref="B1:C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sheetPr codeName="Sheet11"/>
  <dimension ref="A1:D30"/>
  <sheetViews>
    <sheetView showGridLines="0" zoomScalePageLayoutView="0" workbookViewId="0" topLeftCell="A1">
      <selection activeCell="A1" sqref="A1"/>
    </sheetView>
  </sheetViews>
  <sheetFormatPr defaultColWidth="9.140625" defaultRowHeight="15" customHeight="1"/>
  <cols>
    <col min="1" max="1" width="10.7109375" style="7" customWidth="1"/>
    <col min="2" max="2" width="14.57421875" style="7" customWidth="1"/>
    <col min="3" max="3" width="25.57421875" style="7" customWidth="1"/>
    <col min="4" max="4" width="33.00390625" style="7" customWidth="1"/>
    <col min="5" max="16384" width="9.140625" style="7" customWidth="1"/>
  </cols>
  <sheetData>
    <row r="1" spans="1:4" s="35" customFormat="1" ht="25.5" customHeight="1">
      <c r="A1" s="30" t="s">
        <v>207</v>
      </c>
      <c r="B1" s="301" t="e">
        <f>HYPERLINK("http://www.asap-utilities.com/asap-utilities-excel-tools-tip.php?tip=259&amp;utilities=97#"&amp;[1]!ASAPSHEETNAME(),"Read the description of this formula on our website »»»")</f>
        <v>#NAME?</v>
      </c>
      <c r="C1" s="302"/>
      <c r="D1" s="302"/>
    </row>
    <row r="2" spans="1:4" s="35" customFormat="1" ht="24.75" customHeight="1">
      <c r="A2" s="30"/>
      <c r="B2" s="36" t="e">
        <f>"="&amp;[1]!ASAPSHEETNAME()&amp;"()"</f>
        <v>#NAME?</v>
      </c>
      <c r="C2" s="34"/>
      <c r="D2" s="34"/>
    </row>
    <row r="3" ht="12.75">
      <c r="A3" s="1"/>
    </row>
    <row r="4" spans="2:4" ht="15" customHeight="1">
      <c r="B4" s="10" t="s">
        <v>245</v>
      </c>
      <c r="C4" s="10" t="s">
        <v>71</v>
      </c>
      <c r="D4" s="10" t="s">
        <v>22</v>
      </c>
    </row>
    <row r="5" spans="2:4" ht="15" customHeight="1">
      <c r="B5" s="162" t="s">
        <v>239</v>
      </c>
      <c r="C5" s="163" t="e">
        <f>[1]!ASAPFONTCOLORINDEX(B5)</f>
        <v>#NAME?</v>
      </c>
      <c r="D5" s="39" t="e">
        <f>[1]!ASAPGETFORMULA(C5)</f>
        <v>#NAME?</v>
      </c>
    </row>
    <row r="6" spans="2:4" ht="15" customHeight="1">
      <c r="B6" s="164" t="s">
        <v>240</v>
      </c>
      <c r="C6" s="165" t="e">
        <f>[1]!ASAPFONTCOLORINDEX(B6)</f>
        <v>#NAME?</v>
      </c>
      <c r="D6" s="39" t="e">
        <f>[1]!ASAPGETFORMULA(C6)</f>
        <v>#NAME?</v>
      </c>
    </row>
    <row r="7" spans="2:4" ht="15" customHeight="1">
      <c r="B7" s="166" t="s">
        <v>241</v>
      </c>
      <c r="C7" s="165" t="e">
        <f>[1]!ASAPFONTCOLORINDEX(B7)</f>
        <v>#NAME?</v>
      </c>
      <c r="D7" s="39" t="e">
        <f>[1]!ASAPGETFORMULA(C7)</f>
        <v>#NAME?</v>
      </c>
    </row>
    <row r="8" spans="2:4" ht="15" customHeight="1">
      <c r="B8" s="167" t="s">
        <v>242</v>
      </c>
      <c r="C8" s="165" t="e">
        <f>[1]!ASAPFONTCOLORINDEX(B8)</f>
        <v>#NAME?</v>
      </c>
      <c r="D8" s="39" t="e">
        <f>[1]!ASAPGETFORMULA(C8)</f>
        <v>#NAME?</v>
      </c>
    </row>
    <row r="9" spans="2:4" ht="15" customHeight="1">
      <c r="B9" s="168" t="s">
        <v>243</v>
      </c>
      <c r="C9" s="165" t="e">
        <f>[1]!ASAPFONTCOLORINDEX(B9)</f>
        <v>#NAME?</v>
      </c>
      <c r="D9" s="39" t="e">
        <f>[1]!ASAPGETFORMULA(C9)</f>
        <v>#NAME?</v>
      </c>
    </row>
    <row r="10" spans="2:4" ht="15" customHeight="1">
      <c r="B10" s="169" t="s">
        <v>244</v>
      </c>
      <c r="C10" s="165" t="e">
        <f>[1]!ASAPFONTCOLORINDEX(B10)</f>
        <v>#NAME?</v>
      </c>
      <c r="D10" s="39" t="e">
        <f>[1]!ASAPGETFORMULA(C10)</f>
        <v>#NAME?</v>
      </c>
    </row>
    <row r="11" spans="2:4" ht="15" customHeight="1">
      <c r="B11" s="170" t="s">
        <v>246</v>
      </c>
      <c r="C11" s="165" t="e">
        <f>[1]!ASAPFONTCOLORINDEX(B11)</f>
        <v>#NAME?</v>
      </c>
      <c r="D11" s="39" t="e">
        <f>[1]!ASAPGETFORMULA(C11)</f>
        <v>#NAME?</v>
      </c>
    </row>
    <row r="12" spans="2:4" ht="15" customHeight="1">
      <c r="B12" s="169" t="s">
        <v>247</v>
      </c>
      <c r="C12" s="165" t="e">
        <f>[1]!ASAPFONTCOLORINDEX(B12)</f>
        <v>#NAME?</v>
      </c>
      <c r="D12" s="39" t="e">
        <f>[1]!ASAPGETFORMULA(C12)</f>
        <v>#NAME?</v>
      </c>
    </row>
    <row r="13" spans="2:4" ht="15" customHeight="1">
      <c r="B13" s="171" t="s">
        <v>248</v>
      </c>
      <c r="C13" s="165" t="e">
        <f>[1]!ASAPFONTCOLORINDEX(B13)</f>
        <v>#NAME?</v>
      </c>
      <c r="D13" s="39" t="e">
        <f>[1]!ASAPGETFORMULA(C13)</f>
        <v>#NAME?</v>
      </c>
    </row>
    <row r="14" spans="2:4" ht="15" customHeight="1">
      <c r="B14" s="172" t="s">
        <v>249</v>
      </c>
      <c r="C14" s="165" t="e">
        <f>[1]!ASAPFONTCOLORINDEX(B14)</f>
        <v>#NAME?</v>
      </c>
      <c r="D14" s="39" t="e">
        <f>[1]!ASAPGETFORMULA(C14)</f>
        <v>#NAME?</v>
      </c>
    </row>
    <row r="15" spans="2:4" ht="15" customHeight="1">
      <c r="B15" s="173" t="s">
        <v>250</v>
      </c>
      <c r="C15" s="165" t="e">
        <f>[1]!ASAPFONTCOLORINDEX(B15)</f>
        <v>#NAME?</v>
      </c>
      <c r="D15" s="39" t="e">
        <f>[1]!ASAPGETFORMULA(C15)</f>
        <v>#NAME?</v>
      </c>
    </row>
    <row r="16" spans="2:4" ht="15" customHeight="1">
      <c r="B16" s="174" t="s">
        <v>251</v>
      </c>
      <c r="C16" s="165" t="e">
        <f>[1]!ASAPFONTCOLORINDEX(B16)</f>
        <v>#NAME?</v>
      </c>
      <c r="D16" s="39" t="e">
        <f>[1]!ASAPGETFORMULA(C16)</f>
        <v>#NAME?</v>
      </c>
    </row>
    <row r="17" spans="2:4" ht="15" customHeight="1">
      <c r="B17" s="175" t="s">
        <v>252</v>
      </c>
      <c r="C17" s="165" t="e">
        <f>[1]!ASAPFONTCOLORINDEX(B17)</f>
        <v>#NAME?</v>
      </c>
      <c r="D17" s="39" t="e">
        <f>[1]!ASAPGETFORMULA(C17)</f>
        <v>#NAME?</v>
      </c>
    </row>
    <row r="18" spans="2:4" ht="15" customHeight="1">
      <c r="B18" s="175" t="s">
        <v>253</v>
      </c>
      <c r="C18" s="165" t="e">
        <f>[1]!ASAPFONTCOLORINDEX(B18)</f>
        <v>#NAME?</v>
      </c>
      <c r="D18" s="39" t="e">
        <f>[1]!ASAPGETFORMULA(C18)</f>
        <v>#NAME?</v>
      </c>
    </row>
    <row r="19" spans="2:4" ht="15" customHeight="1">
      <c r="B19" s="174" t="s">
        <v>254</v>
      </c>
      <c r="C19" s="165" t="e">
        <f>[1]!ASAPFONTCOLORINDEX(B19)</f>
        <v>#NAME?</v>
      </c>
      <c r="D19" s="39" t="e">
        <f>[1]!ASAPGETFORMULA(C19)</f>
        <v>#NAME?</v>
      </c>
    </row>
    <row r="20" spans="2:4" ht="15" customHeight="1">
      <c r="B20" s="176" t="s">
        <v>255</v>
      </c>
      <c r="C20" s="165" t="e">
        <f>[1]!ASAPFONTCOLORINDEX(B20)</f>
        <v>#NAME?</v>
      </c>
      <c r="D20" s="39" t="e">
        <f>[1]!ASAPGETFORMULA(C20)</f>
        <v>#NAME?</v>
      </c>
    </row>
    <row r="21" spans="2:4" ht="15" customHeight="1">
      <c r="B21" s="177" t="s">
        <v>256</v>
      </c>
      <c r="C21" s="165" t="e">
        <f>[1]!ASAPFONTCOLORINDEX(B21)</f>
        <v>#NAME?</v>
      </c>
      <c r="D21" s="39" t="e">
        <f>[1]!ASAPGETFORMULA(C21)</f>
        <v>#NAME?</v>
      </c>
    </row>
    <row r="22" spans="2:4" ht="15" customHeight="1">
      <c r="B22" s="178" t="s">
        <v>257</v>
      </c>
      <c r="C22" s="165" t="e">
        <f>[1]!ASAPFONTCOLORINDEX(B22)</f>
        <v>#NAME?</v>
      </c>
      <c r="D22" s="39" t="e">
        <f>[1]!ASAPGETFORMULA(C22)</f>
        <v>#NAME?</v>
      </c>
    </row>
    <row r="23" spans="2:4" ht="15" customHeight="1">
      <c r="B23" s="179" t="s">
        <v>258</v>
      </c>
      <c r="C23" s="165" t="e">
        <f>[1]!ASAPFONTCOLORINDEX(B23)</f>
        <v>#NAME?</v>
      </c>
      <c r="D23" s="39" t="e">
        <f>[1]!ASAPGETFORMULA(C23)</f>
        <v>#NAME?</v>
      </c>
    </row>
    <row r="24" spans="2:4" ht="15" customHeight="1">
      <c r="B24" s="180" t="s">
        <v>259</v>
      </c>
      <c r="C24" s="165" t="e">
        <f>[1]!ASAPFONTCOLORINDEX(B24)</f>
        <v>#NAME?</v>
      </c>
      <c r="D24" s="39" t="e">
        <f>[1]!ASAPGETFORMULA(C24)</f>
        <v>#NAME?</v>
      </c>
    </row>
    <row r="25" spans="2:4" ht="15" customHeight="1">
      <c r="B25" s="181" t="s">
        <v>260</v>
      </c>
      <c r="C25" s="165" t="e">
        <f>[1]!ASAPFONTCOLORINDEX(B25)</f>
        <v>#NAME?</v>
      </c>
      <c r="D25" s="39" t="e">
        <f>[1]!ASAPGETFORMULA(C25)</f>
        <v>#NAME?</v>
      </c>
    </row>
    <row r="26" spans="2:4" ht="15" customHeight="1">
      <c r="B26" s="182" t="s">
        <v>261</v>
      </c>
      <c r="C26" s="165" t="e">
        <f>[1]!ASAPFONTCOLORINDEX(B26)</f>
        <v>#NAME?</v>
      </c>
      <c r="D26" s="39" t="e">
        <f>[1]!ASAPGETFORMULA(C26)</f>
        <v>#NAME?</v>
      </c>
    </row>
    <row r="27" spans="2:4" ht="15" customHeight="1">
      <c r="B27" s="183" t="s">
        <v>262</v>
      </c>
      <c r="C27" s="165" t="e">
        <f>[1]!ASAPFONTCOLORINDEX(B27)</f>
        <v>#NAME?</v>
      </c>
      <c r="D27" s="39" t="e">
        <f>[1]!ASAPGETFORMULA(C27)</f>
        <v>#NAME?</v>
      </c>
    </row>
    <row r="28" spans="2:4" ht="15" customHeight="1">
      <c r="B28" s="182" t="s">
        <v>263</v>
      </c>
      <c r="C28" s="165" t="e">
        <f>[1]!ASAPFONTCOLORINDEX(B28)</f>
        <v>#NAME?</v>
      </c>
      <c r="D28" s="39" t="e">
        <f>[1]!ASAPGETFORMULA(C28)</f>
        <v>#NAME?</v>
      </c>
    </row>
    <row r="29" spans="2:4" ht="15" customHeight="1">
      <c r="B29" s="184" t="s">
        <v>264</v>
      </c>
      <c r="C29" s="165" t="e">
        <f>[1]!ASAPFONTCOLORINDEX(B29)</f>
        <v>#NAME?</v>
      </c>
      <c r="D29" s="39" t="e">
        <f>[1]!ASAPGETFORMULA(C29)</f>
        <v>#NAME?</v>
      </c>
    </row>
    <row r="30" spans="2:4" ht="15" customHeight="1">
      <c r="B30" s="185" t="s">
        <v>265</v>
      </c>
      <c r="C30" s="186" t="e">
        <f>[1]!ASAPFONTCOLORINDEX(B30)</f>
        <v>#NAME?</v>
      </c>
      <c r="D30" s="39" t="e">
        <f>[1]!ASAPGETFORMULA(C30)</f>
        <v>#NAME?</v>
      </c>
    </row>
  </sheetData>
  <sheetProtection formatCells="0" formatColumns="0" formatRows="0"/>
  <mergeCells count="1">
    <mergeCell ref="B1:D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C11"/>
  <sheetViews>
    <sheetView showGridLines="0" zoomScalePageLayoutView="0" workbookViewId="0" topLeftCell="A1">
      <selection activeCell="A1" sqref="A1"/>
    </sheetView>
  </sheetViews>
  <sheetFormatPr defaultColWidth="9.140625" defaultRowHeight="12.75"/>
  <cols>
    <col min="1" max="1" width="10.7109375" style="7" customWidth="1"/>
    <col min="2" max="2" width="83.00390625" style="7" customWidth="1"/>
    <col min="3" max="16384" width="9.140625" style="7" customWidth="1"/>
  </cols>
  <sheetData>
    <row r="1" spans="1:3" s="35" customFormat="1" ht="25.5" customHeight="1">
      <c r="A1" s="30" t="s">
        <v>207</v>
      </c>
      <c r="B1" s="301" t="e">
        <f>HYPERLINK("http://www.asap-utilities.com/asap-utilities-excel-tools-tip.php?tip=259&amp;utilities=97#"&amp;[1]!ASAPSHEETNAME(),"Read the description of this formula on our website »»»")</f>
        <v>#NAME?</v>
      </c>
      <c r="C1" s="301"/>
    </row>
    <row r="2" spans="1:3" s="35" customFormat="1" ht="24.75" customHeight="1">
      <c r="A2" s="30"/>
      <c r="B2" s="36" t="e">
        <f>"="&amp;[1]!ASAPSHEETNAME()&amp;"()"</f>
        <v>#NAME?</v>
      </c>
      <c r="C2" s="33"/>
    </row>
    <row r="3" ht="12.75">
      <c r="B3" s="7" t="s">
        <v>67</v>
      </c>
    </row>
    <row r="4" ht="5.25" customHeight="1"/>
    <row r="5" ht="20.25">
      <c r="B5" s="8" t="s">
        <v>35</v>
      </c>
    </row>
    <row r="6" ht="12.75">
      <c r="B6" s="32" t="s">
        <v>66</v>
      </c>
    </row>
    <row r="7" ht="12.75">
      <c r="B7" s="24" t="s">
        <v>0</v>
      </c>
    </row>
    <row r="8" ht="12.75">
      <c r="B8" s="125" t="e">
        <f>[1]!ASAPFULLFILENAME()</f>
        <v>#NAME?</v>
      </c>
    </row>
    <row r="10" ht="12.75">
      <c r="B10" s="24" t="s">
        <v>64</v>
      </c>
    </row>
    <row r="11" ht="12.75">
      <c r="B11" s="39" t="e">
        <f>[1]!ASAPGETFORMULA(B8)</f>
        <v>#NAME?</v>
      </c>
    </row>
  </sheetData>
  <sheetProtection formatCells="0" formatColumns="0" formatRows="0"/>
  <mergeCells count="1">
    <mergeCell ref="B1:C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codeName="Sheet13"/>
  <dimension ref="A1:E11"/>
  <sheetViews>
    <sheetView showGridLines="0" zoomScalePageLayoutView="0" workbookViewId="0" topLeftCell="A1">
      <selection activeCell="D8" sqref="D8"/>
    </sheetView>
  </sheetViews>
  <sheetFormatPr defaultColWidth="9.140625" defaultRowHeight="12.75"/>
  <cols>
    <col min="1" max="1" width="10.7109375" style="7" customWidth="1"/>
    <col min="2" max="2" width="19.140625" style="7" customWidth="1"/>
    <col min="3" max="3" width="2.421875" style="7" customWidth="1"/>
    <col min="4" max="4" width="36.8515625" style="7" bestFit="1" customWidth="1"/>
    <col min="5" max="5" width="28.7109375" style="7" bestFit="1" customWidth="1"/>
    <col min="6" max="12" width="6.28125" style="7" customWidth="1"/>
    <col min="13" max="16384" width="9.140625" style="7" customWidth="1"/>
  </cols>
  <sheetData>
    <row r="1" spans="1:5" s="35" customFormat="1" ht="25.5" customHeight="1">
      <c r="A1" s="30" t="s">
        <v>207</v>
      </c>
      <c r="B1" s="301" t="e">
        <f>HYPERLINK("http://www.asap-utilities.com/asap-utilities-excel-tools-tip.php?tip=259&amp;utilities=97#"&amp;[1]!ASAPSHEETNAME(),"Read the description of this formula on our website »»»")</f>
        <v>#NAME?</v>
      </c>
      <c r="C1" s="302"/>
      <c r="D1" s="302"/>
      <c r="E1" s="302"/>
    </row>
    <row r="2" spans="1:5" s="35" customFormat="1" ht="24.75" customHeight="1">
      <c r="A2" s="30"/>
      <c r="B2" s="36" t="e">
        <f>"="&amp;[1]!ASAPSHEETNAME()&amp;"()"</f>
        <v>#NAME?</v>
      </c>
      <c r="C2" s="34"/>
      <c r="D2" s="34"/>
      <c r="E2" s="34"/>
    </row>
    <row r="3" spans="2:3" ht="12.75">
      <c r="B3" s="1"/>
      <c r="C3" s="1"/>
    </row>
    <row r="4" ht="12.75">
      <c r="B4" s="7" t="s">
        <v>266</v>
      </c>
    </row>
    <row r="5" ht="5.25" customHeight="1"/>
    <row r="6" spans="2:3" ht="20.25">
      <c r="B6" s="8" t="s">
        <v>35</v>
      </c>
      <c r="C6" s="8"/>
    </row>
    <row r="7" spans="2:5" ht="12.75">
      <c r="B7" s="10" t="s">
        <v>68</v>
      </c>
      <c r="C7" s="10"/>
      <c r="D7" s="10" t="s">
        <v>69</v>
      </c>
      <c r="E7" s="10" t="s">
        <v>70</v>
      </c>
    </row>
    <row r="8" spans="2:5" ht="12.75">
      <c r="B8" s="160" t="s">
        <v>13</v>
      </c>
      <c r="D8" s="122" t="e">
        <f>[1]!ASAPGETCOMMENT(B8)</f>
        <v>#NAME?</v>
      </c>
      <c r="E8" s="39" t="e">
        <f>[1]!ASAPGETFORMULA(D8)</f>
        <v>#NAME?</v>
      </c>
    </row>
    <row r="9" spans="2:5" ht="12.75">
      <c r="B9" s="160">
        <v>500</v>
      </c>
      <c r="D9" s="123" t="e">
        <f>[1]!ASAPGETCOMMENT(B9)</f>
        <v>#NAME?</v>
      </c>
      <c r="E9" s="39" t="e">
        <f>[1]!ASAPGETFORMULA(D9)</f>
        <v>#NAME?</v>
      </c>
    </row>
    <row r="10" spans="2:5" ht="12.75">
      <c r="B10" s="161">
        <v>0.19</v>
      </c>
      <c r="D10" s="123" t="e">
        <f>[1]!ASAPGETCOMMENT(B10)</f>
        <v>#NAME?</v>
      </c>
      <c r="E10" s="39" t="e">
        <f>[1]!ASAPGETFORMULA(D10)</f>
        <v>#NAME?</v>
      </c>
    </row>
    <row r="11" spans="2:5" ht="12.75">
      <c r="B11" s="160">
        <v>35</v>
      </c>
      <c r="D11" s="124" t="e">
        <f>[1]!ASAPGETCOMMENT(B11)</f>
        <v>#NAME?</v>
      </c>
      <c r="E11" s="39" t="e">
        <f>[1]!ASAPGETFORMULA(D11)</f>
        <v>#NAME?</v>
      </c>
    </row>
  </sheetData>
  <sheetProtection formatCells="0" formatColumns="0" formatRows="0"/>
  <mergeCells count="1">
    <mergeCell ref="B1:E1"/>
  </mergeCells>
  <hyperlinks>
    <hyperlink ref="A1" location="'Index sheet'!A1" display="««« back "/>
  </hyperlinks>
  <printOptions/>
  <pageMargins left="0.75" right="0.75" top="1" bottom="1" header="0.5" footer="0.5"/>
  <pageSetup horizontalDpi="1200" verticalDpi="1200" orientation="portrait" paperSize="9" r:id="rId3"/>
  <legacyDrawing r:id="rId2"/>
</worksheet>
</file>

<file path=xl/worksheets/sheet16.xml><?xml version="1.0" encoding="utf-8"?>
<worksheet xmlns="http://schemas.openxmlformats.org/spreadsheetml/2006/main" xmlns:r="http://schemas.openxmlformats.org/officeDocument/2006/relationships">
  <sheetPr codeName="Sheet14"/>
  <dimension ref="A1:D24"/>
  <sheetViews>
    <sheetView showGridLines="0" zoomScalePageLayoutView="0" workbookViewId="0" topLeftCell="A1">
      <selection activeCell="C9" sqref="C9"/>
    </sheetView>
  </sheetViews>
  <sheetFormatPr defaultColWidth="9.140625" defaultRowHeight="12.75"/>
  <cols>
    <col min="1" max="1" width="10.7109375" style="7" customWidth="1"/>
    <col min="2" max="2" width="34.8515625" style="7" customWidth="1"/>
    <col min="3" max="3" width="36.8515625" style="7" bestFit="1" customWidth="1"/>
    <col min="4" max="4" width="28.7109375" style="7" bestFit="1" customWidth="1"/>
    <col min="5" max="11" width="6.28125" style="7" customWidth="1"/>
    <col min="12" max="16384" width="9.140625" style="7" customWidth="1"/>
  </cols>
  <sheetData>
    <row r="1" spans="1:4" s="35" customFormat="1" ht="25.5" customHeight="1">
      <c r="A1" s="30" t="s">
        <v>207</v>
      </c>
      <c r="B1" s="301" t="e">
        <f>HYPERLINK("http://www.asap-utilities.com/asap-utilities-excel-tools-tip.php?tip=259&amp;utilities=97#"&amp;[1]!ASAPSHEETNAME(),"Read the description of this formula on our website »»»")</f>
        <v>#NAME?</v>
      </c>
      <c r="C1" s="302"/>
      <c r="D1" s="302"/>
    </row>
    <row r="2" spans="1:4" s="35" customFormat="1" ht="24.75" customHeight="1">
      <c r="A2" s="30"/>
      <c r="B2" s="36" t="e">
        <f>"="&amp;[1]!ASAPSHEETNAME()&amp;"()"</f>
        <v>#NAME?</v>
      </c>
      <c r="C2" s="34"/>
      <c r="D2" s="34"/>
    </row>
    <row r="3" ht="12.75">
      <c r="B3" s="1"/>
    </row>
    <row r="4" ht="12.75">
      <c r="B4" s="7" t="s">
        <v>73</v>
      </c>
    </row>
    <row r="5" ht="12.75">
      <c r="B5" s="7" t="s">
        <v>77</v>
      </c>
    </row>
    <row r="6" ht="5.25" customHeight="1"/>
    <row r="7" ht="20.25">
      <c r="B7" s="8" t="s">
        <v>80</v>
      </c>
    </row>
    <row r="8" spans="2:4" ht="12.75">
      <c r="B8" s="10" t="s">
        <v>51</v>
      </c>
      <c r="C8" s="10" t="s">
        <v>72</v>
      </c>
      <c r="D8" s="10" t="s">
        <v>70</v>
      </c>
    </row>
    <row r="9" spans="2:4" ht="12.75">
      <c r="B9" s="4" t="s">
        <v>74</v>
      </c>
      <c r="C9" s="122" t="e">
        <f>[1]!ASAPGETDOMAIN(B9)</f>
        <v>#NAME?</v>
      </c>
      <c r="D9" s="39" t="e">
        <f>[1]!ASAPGETFORMULA(C9)</f>
        <v>#NAME?</v>
      </c>
    </row>
    <row r="10" spans="2:4" ht="12.75">
      <c r="B10" s="4" t="s">
        <v>75</v>
      </c>
      <c r="C10" s="123" t="e">
        <f>[1]!ASAPGETDOMAIN(B10)</f>
        <v>#NAME?</v>
      </c>
      <c r="D10" s="39" t="e">
        <f>[1]!ASAPGETFORMULA(C10)</f>
        <v>#NAME?</v>
      </c>
    </row>
    <row r="11" spans="2:4" ht="12.75">
      <c r="B11" s="5" t="s">
        <v>76</v>
      </c>
      <c r="C11" s="123" t="e">
        <f>[1]!ASAPGETDOMAIN(B11)</f>
        <v>#NAME?</v>
      </c>
      <c r="D11" s="39" t="e">
        <f>[1]!ASAPGETFORMULA(C11)</f>
        <v>#NAME?</v>
      </c>
    </row>
    <row r="12" spans="2:4" ht="12.75">
      <c r="B12" s="5" t="s">
        <v>78</v>
      </c>
      <c r="C12" s="123" t="e">
        <f>[1]!ASAPGETDOMAIN(B12)</f>
        <v>#NAME?</v>
      </c>
      <c r="D12" s="39" t="e">
        <f>[1]!ASAPGETFORMULA(C12)</f>
        <v>#NAME?</v>
      </c>
    </row>
    <row r="13" spans="2:4" ht="12.75">
      <c r="B13" s="5" t="s">
        <v>79</v>
      </c>
      <c r="C13" s="123" t="e">
        <f>[1]!ASAPGETDOMAIN(B13)</f>
        <v>#NAME?</v>
      </c>
      <c r="D13" s="39" t="e">
        <f>[1]!ASAPGETFORMULA(C13)</f>
        <v>#NAME?</v>
      </c>
    </row>
    <row r="14" spans="2:4" ht="12.75">
      <c r="B14" s="5" t="s">
        <v>79</v>
      </c>
      <c r="C14" s="123" t="e">
        <f>[1]!ASAPGETDOMAIN(B14)</f>
        <v>#NAME?</v>
      </c>
      <c r="D14" s="39" t="e">
        <f>[1]!ASAPGETFORMULA(C14)</f>
        <v>#NAME?</v>
      </c>
    </row>
    <row r="15" spans="2:4" ht="12.75">
      <c r="B15" s="5" t="s">
        <v>82</v>
      </c>
      <c r="C15" s="124" t="e">
        <f>[1]!ASAPGETDOMAIN(B15)</f>
        <v>#NAME?</v>
      </c>
      <c r="D15" s="39" t="e">
        <f>[1]!ASAPGETFORMULA(C15)</f>
        <v>#NAME?</v>
      </c>
    </row>
    <row r="16" ht="12.75">
      <c r="B16" s="157"/>
    </row>
    <row r="17" ht="20.25">
      <c r="B17" s="158" t="s">
        <v>81</v>
      </c>
    </row>
    <row r="18" spans="2:4" ht="12.75">
      <c r="B18" s="159" t="s">
        <v>51</v>
      </c>
      <c r="C18" s="10" t="s">
        <v>72</v>
      </c>
      <c r="D18" s="10" t="s">
        <v>70</v>
      </c>
    </row>
    <row r="19" spans="2:4" ht="12.75">
      <c r="B19" s="5" t="s">
        <v>74</v>
      </c>
      <c r="C19" s="122" t="e">
        <f>[1]!ASAPGETDOMAIN(B19,TRUE)</f>
        <v>#NAME?</v>
      </c>
      <c r="D19" s="39" t="e">
        <f>[1]!ASAPGETFORMULA(C19)</f>
        <v>#NAME?</v>
      </c>
    </row>
    <row r="20" spans="2:4" ht="12.75">
      <c r="B20" s="5" t="s">
        <v>75</v>
      </c>
      <c r="C20" s="123" t="e">
        <f>[1]!ASAPGETDOMAIN(B20,TRUE)</f>
        <v>#NAME?</v>
      </c>
      <c r="D20" s="39" t="e">
        <f>[1]!ASAPGETFORMULA(C20)</f>
        <v>#NAME?</v>
      </c>
    </row>
    <row r="21" spans="2:4" ht="12.75">
      <c r="B21" s="5" t="s">
        <v>76</v>
      </c>
      <c r="C21" s="123" t="e">
        <f>[1]!ASAPGETDOMAIN(B21,TRUE)</f>
        <v>#NAME?</v>
      </c>
      <c r="D21" s="39" t="e">
        <f>[1]!ASAPGETFORMULA(C21)</f>
        <v>#NAME?</v>
      </c>
    </row>
    <row r="22" spans="2:4" ht="12.75">
      <c r="B22" s="5" t="s">
        <v>78</v>
      </c>
      <c r="C22" s="123" t="e">
        <f>[1]!ASAPGETDOMAIN(B22,TRUE)</f>
        <v>#NAME?</v>
      </c>
      <c r="D22" s="39" t="e">
        <f>[1]!ASAPGETFORMULA(C22)</f>
        <v>#NAME?</v>
      </c>
    </row>
    <row r="23" spans="2:4" ht="12.75">
      <c r="B23" s="5" t="s">
        <v>79</v>
      </c>
      <c r="C23" s="123" t="e">
        <f>[1]!ASAPGETDOMAIN(B23,TRUE)</f>
        <v>#NAME?</v>
      </c>
      <c r="D23" s="39" t="e">
        <f>[1]!ASAPGETFORMULA(C23)</f>
        <v>#NAME?</v>
      </c>
    </row>
    <row r="24" spans="2:4" ht="12.75">
      <c r="B24" s="5" t="s">
        <v>82</v>
      </c>
      <c r="C24" s="124" t="e">
        <f>[1]!ASAPGETDOMAIN(B24,TRUE)</f>
        <v>#NAME?</v>
      </c>
      <c r="D24" s="39" t="e">
        <f>[1]!ASAPGETFORMULA(C24)</f>
        <v>#NAME?</v>
      </c>
    </row>
  </sheetData>
  <sheetProtection formatCells="0" formatColumns="0" formatRows="0"/>
  <mergeCells count="1">
    <mergeCell ref="B1:D1"/>
  </mergeCells>
  <hyperlinks>
    <hyperlink ref="B9" r:id="rId1" display="http://www.asap-utilities.com/"/>
    <hyperlink ref="B10" r:id="rId2" display="http://www.asap-utilities.com/asap-utilities-excel-tools-tip.php?tip=259&amp;utilities=97#ASAPGETDOMAIN"/>
    <hyperlink ref="B11" r:id="rId3" display="http://blogs.msdn.com/b/excel/"/>
    <hyperlink ref="B12" r:id="rId4" display="http://twitter.com/#!/msexcel"/>
    <hyperlink ref="B13" r:id="rId5" display="http://twitter.com/#!/ASAPUtilities"/>
    <hyperlink ref="B19" r:id="rId6" display="http://www.asap-utilities.com/"/>
    <hyperlink ref="B20" r:id="rId7" display="http://www.asap-utilities.com/asap-utilities-excel-tools-tip.php?tip=259&amp;utilities=97#ASAPGETDOMAIN"/>
    <hyperlink ref="B21" r:id="rId8" display="http://blogs.msdn.com/b/excel/"/>
    <hyperlink ref="B22" r:id="rId9" display="http://twitter.com/#!/msexcel"/>
    <hyperlink ref="B23" r:id="rId10" display="http://twitter.com/#!/ASAPUtilities"/>
    <hyperlink ref="B14" r:id="rId11" display="http://twitter.com/#!/ASAPUtilities"/>
    <hyperlink ref="B24" r:id="rId12" display="ftp://ftp.microsoft.com"/>
    <hyperlink ref="B15" r:id="rId13" display="ftp://ftp.microsoft.com"/>
    <hyperlink ref="A1" location="'Index sheet'!A1" display="««« back "/>
  </hyperlinks>
  <printOptions/>
  <pageMargins left="0.75" right="0.75" top="1" bottom="1" header="0.5" footer="0.5"/>
  <pageSetup horizontalDpi="1200" verticalDpi="1200" orientation="portrait" paperSize="9" r:id="rId14"/>
</worksheet>
</file>

<file path=xl/worksheets/sheet17.xml><?xml version="1.0" encoding="utf-8"?>
<worksheet xmlns="http://schemas.openxmlformats.org/spreadsheetml/2006/main" xmlns:r="http://schemas.openxmlformats.org/officeDocument/2006/relationships">
  <sheetPr codeName="Sheet15"/>
  <dimension ref="A1:D14"/>
  <sheetViews>
    <sheetView showGridLines="0" zoomScalePageLayoutView="0" workbookViewId="0" topLeftCell="A1">
      <selection activeCell="A1" sqref="A1"/>
    </sheetView>
  </sheetViews>
  <sheetFormatPr defaultColWidth="9.140625" defaultRowHeight="12.75"/>
  <cols>
    <col min="1" max="1" width="10.7109375" style="7" customWidth="1"/>
    <col min="2" max="2" width="25.140625" style="7" customWidth="1"/>
    <col min="3" max="3" width="17.7109375" style="7" customWidth="1"/>
    <col min="4" max="4" width="28.7109375" style="7" bestFit="1" customWidth="1"/>
    <col min="5" max="11" width="6.28125" style="7" customWidth="1"/>
    <col min="12" max="16384" width="9.140625" style="7" customWidth="1"/>
  </cols>
  <sheetData>
    <row r="1" spans="1:4" s="35" customFormat="1" ht="25.5" customHeight="1">
      <c r="A1" s="30" t="s">
        <v>207</v>
      </c>
      <c r="B1" s="301" t="e">
        <f>HYPERLINK("http://www.asap-utilities.com/asap-utilities-excel-tools-tip.php?tip=259&amp;utilities=97#"&amp;[1]!ASAPSHEETNAME(),"Read the description of this formula on our website »»»")</f>
        <v>#NAME?</v>
      </c>
      <c r="C1" s="302"/>
      <c r="D1" s="302"/>
    </row>
    <row r="2" spans="1:4" s="35" customFormat="1" ht="24.75" customHeight="1">
      <c r="A2" s="30"/>
      <c r="B2" s="36" t="e">
        <f>"="&amp;[1]!ASAPSHEETNAME()&amp;"()"</f>
        <v>#NAME?</v>
      </c>
      <c r="C2" s="34"/>
      <c r="D2" s="34"/>
    </row>
    <row r="3" ht="12.75">
      <c r="B3" s="1"/>
    </row>
    <row r="4" ht="12.75">
      <c r="B4" s="7" t="s">
        <v>84</v>
      </c>
    </row>
    <row r="5" ht="5.25" customHeight="1"/>
    <row r="6" ht="20.25">
      <c r="B6" s="8" t="s">
        <v>35</v>
      </c>
    </row>
    <row r="7" spans="2:4" ht="12.75">
      <c r="B7" s="10" t="s">
        <v>51</v>
      </c>
      <c r="C7" s="10" t="s">
        <v>72</v>
      </c>
      <c r="D7" s="10" t="s">
        <v>70</v>
      </c>
    </row>
    <row r="8" spans="2:4" ht="12.75">
      <c r="B8" s="7" t="s">
        <v>83</v>
      </c>
      <c r="C8" s="122" t="e">
        <f>[1]!ASAPGETFONTNAME(B8)</f>
        <v>#NAME?</v>
      </c>
      <c r="D8" s="39" t="e">
        <f>[1]!ASAPGETFORMULA(C8)</f>
        <v>#NAME?</v>
      </c>
    </row>
    <row r="9" spans="2:4" ht="12.75">
      <c r="B9" s="151" t="s">
        <v>83</v>
      </c>
      <c r="C9" s="123" t="e">
        <f>[1]!ASAPGETFONTNAME(B9)</f>
        <v>#NAME?</v>
      </c>
      <c r="D9" s="39" t="e">
        <f>[1]!ASAPGETFORMULA(C9)</f>
        <v>#NAME?</v>
      </c>
    </row>
    <row r="10" spans="2:4" ht="13.5">
      <c r="B10" s="152" t="s">
        <v>83</v>
      </c>
      <c r="C10" s="123" t="e">
        <f>[1]!ASAPGETFONTNAME(B10)</f>
        <v>#NAME?</v>
      </c>
      <c r="D10" s="39" t="e">
        <f>[1]!ASAPGETFORMULA(C10)</f>
        <v>#NAME?</v>
      </c>
    </row>
    <row r="11" spans="2:4" ht="13.5">
      <c r="B11" s="153" t="s">
        <v>83</v>
      </c>
      <c r="C11" s="123" t="e">
        <f>[1]!ASAPGETFONTNAME(B11)</f>
        <v>#NAME?</v>
      </c>
      <c r="D11" s="39" t="e">
        <f>[1]!ASAPGETFORMULA(C11)</f>
        <v>#NAME?</v>
      </c>
    </row>
    <row r="12" spans="2:4" ht="12.75">
      <c r="B12" s="154" t="s">
        <v>83</v>
      </c>
      <c r="C12" s="123" t="e">
        <f>[1]!ASAPGETFONTNAME(B12)</f>
        <v>#NAME?</v>
      </c>
      <c r="D12" s="39" t="e">
        <f>[1]!ASAPGETFORMULA(C12)</f>
        <v>#NAME?</v>
      </c>
    </row>
    <row r="13" spans="2:4" ht="12.75">
      <c r="B13" s="155" t="s">
        <v>83</v>
      </c>
      <c r="C13" s="123" t="e">
        <f>[1]!ASAPGETFONTNAME(B13)</f>
        <v>#NAME?</v>
      </c>
      <c r="D13" s="39" t="e">
        <f>[1]!ASAPGETFORMULA(C13)</f>
        <v>#NAME?</v>
      </c>
    </row>
    <row r="14" spans="2:4" ht="12.75">
      <c r="B14" s="156" t="s">
        <v>83</v>
      </c>
      <c r="C14" s="124" t="e">
        <f>[1]!ASAPGETFONTNAME(B14)</f>
        <v>#NAME?</v>
      </c>
      <c r="D14" s="39" t="e">
        <f>[1]!ASAPGETFORMULA(C14)</f>
        <v>#NAME?</v>
      </c>
    </row>
  </sheetData>
  <sheetProtection formatCells="0" formatColumns="0" formatRows="0"/>
  <mergeCells count="1">
    <mergeCell ref="B1:D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18.xml><?xml version="1.0" encoding="utf-8"?>
<worksheet xmlns="http://schemas.openxmlformats.org/spreadsheetml/2006/main" xmlns:r="http://schemas.openxmlformats.org/officeDocument/2006/relationships">
  <sheetPr codeName="Sheet16"/>
  <dimension ref="A1:E15"/>
  <sheetViews>
    <sheetView showGridLines="0" zoomScalePageLayoutView="0" workbookViewId="0" topLeftCell="A1">
      <selection activeCell="A1" sqref="A1"/>
    </sheetView>
  </sheetViews>
  <sheetFormatPr defaultColWidth="9.140625" defaultRowHeight="12.75"/>
  <cols>
    <col min="1" max="1" width="10.7109375" style="7" customWidth="1"/>
    <col min="2" max="2" width="25.140625" style="7" customWidth="1"/>
    <col min="3" max="3" width="10.7109375" style="7" customWidth="1"/>
    <col min="4" max="4" width="4.7109375" style="7" customWidth="1"/>
    <col min="5" max="5" width="28.7109375" style="7" bestFit="1" customWidth="1"/>
    <col min="6" max="12" width="6.28125" style="7" customWidth="1"/>
    <col min="13" max="16384" width="9.140625" style="7" customWidth="1"/>
  </cols>
  <sheetData>
    <row r="1" spans="1:5" s="35" customFormat="1" ht="25.5" customHeight="1">
      <c r="A1" s="30" t="s">
        <v>207</v>
      </c>
      <c r="B1" s="301" t="e">
        <f>HYPERLINK("http://www.asap-utilities.com/asap-utilities-excel-tools-tip.php?tip=259&amp;utilities=97#"&amp;[1]!ASAPSHEETNAME(),"Read the description of this formula on our website »»»")</f>
        <v>#NAME?</v>
      </c>
      <c r="C1" s="302"/>
      <c r="D1" s="302"/>
      <c r="E1" s="302"/>
    </row>
    <row r="2" spans="1:5" s="35" customFormat="1" ht="24.75" customHeight="1">
      <c r="A2" s="30"/>
      <c r="B2" s="36" t="e">
        <f>"="&amp;[1]!ASAPSHEETNAME()&amp;"()"</f>
        <v>#NAME?</v>
      </c>
      <c r="C2" s="34"/>
      <c r="D2" s="34"/>
      <c r="E2" s="34"/>
    </row>
    <row r="3" ht="12.75">
      <c r="B3" s="1"/>
    </row>
    <row r="4" ht="12.75">
      <c r="B4" s="7" t="s">
        <v>84</v>
      </c>
    </row>
    <row r="5" ht="12.75">
      <c r="B5" s="7" t="s">
        <v>85</v>
      </c>
    </row>
    <row r="6" ht="5.25" customHeight="1"/>
    <row r="7" ht="20.25">
      <c r="B7" s="8" t="s">
        <v>35</v>
      </c>
    </row>
    <row r="8" ht="4.5" customHeight="1">
      <c r="B8" s="8"/>
    </row>
    <row r="9" spans="2:5" ht="12.75">
      <c r="B9" s="10" t="s">
        <v>51</v>
      </c>
      <c r="C9" s="13" t="s">
        <v>72</v>
      </c>
      <c r="D9" s="10"/>
      <c r="E9" s="10" t="s">
        <v>70</v>
      </c>
    </row>
    <row r="10" spans="2:5" ht="12.75">
      <c r="B10" s="146" t="s">
        <v>83</v>
      </c>
      <c r="C10" s="122" t="e">
        <f>[1]!ASAPGETFONTSIZE(B10)</f>
        <v>#NAME?</v>
      </c>
      <c r="D10" s="6"/>
      <c r="E10" s="39" t="e">
        <f>[1]!ASAPGETFORMULA(C10)</f>
        <v>#NAME?</v>
      </c>
    </row>
    <row r="11" spans="2:5" ht="12.75">
      <c r="B11" s="147" t="s">
        <v>83</v>
      </c>
      <c r="C11" s="123" t="e">
        <f>[1]!ASAPGETFONTSIZE(B11)</f>
        <v>#NAME?</v>
      </c>
      <c r="D11" s="6"/>
      <c r="E11" s="39" t="e">
        <f>[1]!ASAPGETFORMULA(C11)</f>
        <v>#NAME?</v>
      </c>
    </row>
    <row r="12" spans="2:5" ht="12.75">
      <c r="B12" s="7" t="s">
        <v>83</v>
      </c>
      <c r="C12" s="123" t="e">
        <f>[1]!ASAPGETFONTSIZE(B12)</f>
        <v>#NAME?</v>
      </c>
      <c r="D12" s="6"/>
      <c r="E12" s="39" t="e">
        <f>[1]!ASAPGETFORMULA(C12)</f>
        <v>#NAME?</v>
      </c>
    </row>
    <row r="13" spans="2:5" ht="15">
      <c r="B13" s="148" t="s">
        <v>83</v>
      </c>
      <c r="C13" s="123" t="e">
        <f>[1]!ASAPGETFONTSIZE(B13)</f>
        <v>#NAME?</v>
      </c>
      <c r="D13" s="6"/>
      <c r="E13" s="39" t="e">
        <f>[1]!ASAPGETFORMULA(C13)</f>
        <v>#NAME?</v>
      </c>
    </row>
    <row r="14" spans="2:5" ht="18">
      <c r="B14" s="149" t="s">
        <v>83</v>
      </c>
      <c r="C14" s="123" t="e">
        <f>[1]!ASAPGETFONTSIZE(B14)</f>
        <v>#NAME?</v>
      </c>
      <c r="D14" s="6"/>
      <c r="E14" s="39" t="e">
        <f>[1]!ASAPGETFORMULA(C14)</f>
        <v>#NAME?</v>
      </c>
    </row>
    <row r="15" spans="2:5" ht="33">
      <c r="B15" s="150" t="s">
        <v>83</v>
      </c>
      <c r="C15" s="124" t="e">
        <f>[1]!ASAPGETFONTSIZE(B15)</f>
        <v>#NAME?</v>
      </c>
      <c r="D15" s="6"/>
      <c r="E15" s="39" t="e">
        <f>[1]!ASAPGETFORMULA(C15)</f>
        <v>#NAME?</v>
      </c>
    </row>
  </sheetData>
  <sheetProtection formatCells="0" formatColumns="0" formatRows="0"/>
  <mergeCells count="1">
    <mergeCell ref="B1:E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sheetPr codeName="Sheet17"/>
  <dimension ref="A1:F18"/>
  <sheetViews>
    <sheetView showGridLines="0" zoomScalePageLayoutView="0" workbookViewId="0" topLeftCell="A1">
      <selection activeCell="A1" sqref="A1"/>
    </sheetView>
  </sheetViews>
  <sheetFormatPr defaultColWidth="9.140625" defaultRowHeight="12.75"/>
  <cols>
    <col min="1" max="1" width="10.7109375" style="7" customWidth="1"/>
    <col min="2" max="2" width="11.8515625" style="7" customWidth="1"/>
    <col min="3" max="3" width="5.57421875" style="7" customWidth="1"/>
    <col min="4" max="4" width="46.00390625" style="7" customWidth="1"/>
    <col min="5" max="5" width="4.7109375" style="7" customWidth="1"/>
    <col min="6" max="6" width="28.7109375" style="7" bestFit="1" customWidth="1"/>
    <col min="7" max="13" width="6.28125" style="7" customWidth="1"/>
    <col min="14" max="16384" width="9.140625" style="7" customWidth="1"/>
  </cols>
  <sheetData>
    <row r="1" spans="1:6" s="35" customFormat="1" ht="25.5" customHeight="1">
      <c r="A1" s="30" t="s">
        <v>207</v>
      </c>
      <c r="B1" s="301" t="e">
        <f>HYPERLINK("http://www.asap-utilities.com/asap-utilities-excel-tools-tip.php?tip=259&amp;utilities=97#"&amp;[1]!ASAPSHEETNAME(),"Read the description of this formula on our website »»»")</f>
        <v>#NAME?</v>
      </c>
      <c r="C1" s="302"/>
      <c r="D1" s="302"/>
      <c r="E1" s="302"/>
      <c r="F1" s="302"/>
    </row>
    <row r="2" spans="1:6" s="35" customFormat="1" ht="24.75" customHeight="1">
      <c r="A2" s="30"/>
      <c r="B2" s="36" t="e">
        <f>"="&amp;[1]!ASAPSHEETNAME()&amp;"()"</f>
        <v>#NAME?</v>
      </c>
      <c r="C2" s="34"/>
      <c r="D2" s="34"/>
      <c r="E2" s="34"/>
      <c r="F2" s="34"/>
    </row>
    <row r="3" spans="2:3" ht="12.75">
      <c r="B3" s="1"/>
      <c r="C3" s="1"/>
    </row>
    <row r="4" ht="12.75">
      <c r="B4" s="7" t="s">
        <v>86</v>
      </c>
    </row>
    <row r="5" ht="12.75">
      <c r="B5" s="7" t="s">
        <v>87</v>
      </c>
    </row>
    <row r="6" ht="5.25" customHeight="1"/>
    <row r="7" spans="2:3" ht="20.25">
      <c r="B7" s="8" t="s">
        <v>35</v>
      </c>
      <c r="C7" s="8"/>
    </row>
    <row r="8" spans="2:3" ht="4.5" customHeight="1">
      <c r="B8" s="8"/>
      <c r="C8" s="8"/>
    </row>
    <row r="9" spans="2:6" ht="12.75">
      <c r="B9" s="13" t="s">
        <v>88</v>
      </c>
      <c r="C9" s="10"/>
      <c r="D9" s="9" t="s">
        <v>72</v>
      </c>
      <c r="E9" s="10"/>
      <c r="F9" s="10" t="s">
        <v>70</v>
      </c>
    </row>
    <row r="10" spans="2:6" ht="12.75">
      <c r="B10" s="130">
        <f>12*12</f>
        <v>144</v>
      </c>
      <c r="D10" s="122" t="e">
        <f>[1]!ASAPGETFORMULA(B10)</f>
        <v>#NAME?</v>
      </c>
      <c r="E10" s="6"/>
      <c r="F10" s="39" t="e">
        <f>[1]!ASAPGETFORMULA(D10)</f>
        <v>#NAME?</v>
      </c>
    </row>
    <row r="11" spans="2:6" ht="12.75">
      <c r="B11" s="130">
        <f ca="1">ROUND(RAND()*1000,0)</f>
        <v>967</v>
      </c>
      <c r="D11" s="123" t="e">
        <f>[1]!ASAPGETFORMULA(B11)</f>
        <v>#NAME?</v>
      </c>
      <c r="E11" s="6"/>
      <c r="F11" s="39" t="e">
        <f>[1]!ASAPGETFORMULA(D11)</f>
        <v>#NAME?</v>
      </c>
    </row>
    <row r="12" spans="2:6" ht="12.75">
      <c r="B12" s="130">
        <f>SUM(B10:B11)</f>
        <v>1111</v>
      </c>
      <c r="D12" s="123" t="e">
        <f>[1]!ASAPGETFORMULA(B12)</f>
        <v>#NAME?</v>
      </c>
      <c r="E12" s="6"/>
      <c r="F12" s="39" t="e">
        <f>[1]!ASAPGETFORMULA(D12)</f>
        <v>#NAME?</v>
      </c>
    </row>
    <row r="13" spans="2:6" ht="12.75">
      <c r="B13" s="130">
        <f>AVERAGE(B10:B11)</f>
        <v>555.5</v>
      </c>
      <c r="D13" s="123" t="e">
        <f>[1]!ASAPGETFORMULA(B13)</f>
        <v>#NAME?</v>
      </c>
      <c r="E13" s="6"/>
      <c r="F13" s="39" t="e">
        <f>[1]!ASAPGETFORMULA(D13)</f>
        <v>#NAME?</v>
      </c>
    </row>
    <row r="14" spans="2:6" ht="12.75">
      <c r="B14" s="144">
        <f ca="1">TODAY()</f>
        <v>43105</v>
      </c>
      <c r="D14" s="123" t="e">
        <f>[1]!ASAPGETFORMULA(B14)</f>
        <v>#NAME?</v>
      </c>
      <c r="E14" s="6"/>
      <c r="F14" s="39" t="e">
        <f>[1]!ASAPGETFORMULA(D14)</f>
        <v>#NAME?</v>
      </c>
    </row>
    <row r="15" spans="2:6" ht="12.75">
      <c r="B15" s="145" t="str">
        <f>HYPERLINK("http://www.asap-utilities.com","click")</f>
        <v>click</v>
      </c>
      <c r="D15" s="123" t="e">
        <f>[1]!ASAPGETFORMULA(B15)</f>
        <v>#NAME?</v>
      </c>
      <c r="E15" s="6"/>
      <c r="F15" s="39" t="e">
        <f>[1]!ASAPGETFORMULA(D15)</f>
        <v>#NAME?</v>
      </c>
    </row>
    <row r="16" spans="2:6" ht="12.75">
      <c r="B16" s="130" t="str">
        <f>IF(B11&gt;500,"pretty large","not so large")</f>
        <v>pretty large</v>
      </c>
      <c r="D16" s="123" t="e">
        <f>[1]!ASAPGETFORMULA(B16)</f>
        <v>#NAME?</v>
      </c>
      <c r="F16" s="39" t="e">
        <f>[1]!ASAPGETFORMULA(D16)</f>
        <v>#NAME?</v>
      </c>
    </row>
    <row r="17" spans="2:6" ht="12.75">
      <c r="B17" s="130" t="str">
        <f>REPT("blah ",3)</f>
        <v>blah blah blah </v>
      </c>
      <c r="D17" s="123" t="e">
        <f>[1]!ASAPGETFORMULA(B17)</f>
        <v>#NAME?</v>
      </c>
      <c r="F17" s="39" t="e">
        <f>[1]!ASAPGETFORMULA(D17)</f>
        <v>#NAME?</v>
      </c>
    </row>
    <row r="18" spans="2:6" ht="12.75">
      <c r="B18" s="7">
        <f>12.5*10</f>
        <v>125</v>
      </c>
      <c r="D18" s="124" t="e">
        <f>[1]!ASAPGETFORMULA(B18)</f>
        <v>#NAME?</v>
      </c>
      <c r="F18" s="39" t="e">
        <f>[1]!ASAPGETFORMULA(D18)</f>
        <v>#NAME?</v>
      </c>
    </row>
  </sheetData>
  <sheetProtection formatCells="0" formatColumns="0" formatRows="0"/>
  <mergeCells count="1">
    <mergeCell ref="B1:F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F27"/>
  <sheetViews>
    <sheetView showGridLines="0" zoomScalePageLayoutView="0" workbookViewId="0" topLeftCell="A1">
      <selection activeCell="A1" sqref="A1"/>
    </sheetView>
  </sheetViews>
  <sheetFormatPr defaultColWidth="9.140625" defaultRowHeight="15" customHeight="1"/>
  <cols>
    <col min="1" max="1" width="10.7109375" style="7" customWidth="1"/>
    <col min="2" max="2" width="10.00390625" style="7" customWidth="1"/>
    <col min="3" max="3" width="3.421875" style="242" customWidth="1"/>
    <col min="4" max="4" width="24.00390625" style="7" bestFit="1" customWidth="1"/>
    <col min="5" max="5" width="7.57421875" style="7" customWidth="1"/>
    <col min="6" max="6" width="31.7109375" style="7" customWidth="1"/>
    <col min="7" max="16384" width="9.140625" style="7" customWidth="1"/>
  </cols>
  <sheetData>
    <row r="1" spans="1:6" s="35" customFormat="1" ht="25.5" customHeight="1">
      <c r="A1" s="30" t="s">
        <v>207</v>
      </c>
      <c r="B1" s="301" t="e">
        <f>HYPERLINK("http://www.asap-utilities.com/asap-utilities-excel-tools-tip.php?tip=259&amp;utilities=97#"&amp;[1]!ASAPSHEETNAME(),"Read the description of this formula on our website »»»")</f>
        <v>#NAME?</v>
      </c>
      <c r="C1" s="301"/>
      <c r="D1" s="301"/>
      <c r="E1" s="301"/>
      <c r="F1" s="301"/>
    </row>
    <row r="2" spans="1:6" s="35" customFormat="1" ht="24.75" customHeight="1">
      <c r="A2" s="30"/>
      <c r="B2" s="36" t="e">
        <f>"="&amp;[1]!ASAPSHEETNAME()&amp;"()"</f>
        <v>#NAME?</v>
      </c>
      <c r="C2" s="33"/>
      <c r="D2" s="33"/>
      <c r="E2" s="33"/>
      <c r="F2" s="33"/>
    </row>
    <row r="3" spans="2:3" ht="12.75">
      <c r="B3" s="1"/>
      <c r="C3" s="26"/>
    </row>
    <row r="4" spans="2:6" ht="25.5">
      <c r="B4" s="10" t="s">
        <v>1</v>
      </c>
      <c r="C4" s="159"/>
      <c r="D4" s="240" t="s">
        <v>203</v>
      </c>
      <c r="E4" s="10"/>
      <c r="F4" s="10" t="s">
        <v>2</v>
      </c>
    </row>
    <row r="5" spans="2:6" ht="15" customHeight="1">
      <c r="B5" s="241"/>
      <c r="D5" s="243" t="e">
        <f>[1]!ASAPCELLCOLORINDEX(B5)</f>
        <v>#NAME?</v>
      </c>
      <c r="E5" s="222"/>
      <c r="F5" s="39" t="e">
        <f>[1]!ASAPGETFORMULA(D5)</f>
        <v>#NAME?</v>
      </c>
    </row>
    <row r="6" spans="2:6" ht="15" customHeight="1">
      <c r="B6" s="244"/>
      <c r="D6" s="245" t="e">
        <f>[1]!ASAPCELLCOLORINDEX(B6)</f>
        <v>#NAME?</v>
      </c>
      <c r="E6" s="222"/>
      <c r="F6" s="39" t="e">
        <f>[1]!ASAPGETFORMULA(D6)</f>
        <v>#NAME?</v>
      </c>
    </row>
    <row r="7" spans="2:6" ht="15" customHeight="1">
      <c r="B7" s="246"/>
      <c r="D7" s="245" t="e">
        <f>[1]!ASAPCELLCOLORINDEX(B7)</f>
        <v>#NAME?</v>
      </c>
      <c r="E7" s="222"/>
      <c r="F7" s="39" t="e">
        <f>[1]!ASAPGETFORMULA(D7)</f>
        <v>#NAME?</v>
      </c>
    </row>
    <row r="8" spans="2:6" ht="15" customHeight="1">
      <c r="B8" s="247"/>
      <c r="D8" s="245" t="e">
        <f>[1]!ASAPCELLCOLORINDEX(B8)</f>
        <v>#NAME?</v>
      </c>
      <c r="E8" s="222"/>
      <c r="F8" s="39" t="e">
        <f>[1]!ASAPGETFORMULA(D8)</f>
        <v>#NAME?</v>
      </c>
    </row>
    <row r="9" spans="2:6" ht="15" customHeight="1">
      <c r="B9" s="248"/>
      <c r="D9" s="245" t="e">
        <f>[1]!ASAPCELLCOLORINDEX(B9)</f>
        <v>#NAME?</v>
      </c>
      <c r="E9" s="222"/>
      <c r="F9" s="39" t="e">
        <f>[1]!ASAPGETFORMULA(D9)</f>
        <v>#NAME?</v>
      </c>
    </row>
    <row r="10" spans="2:6" ht="15" customHeight="1">
      <c r="B10" s="249"/>
      <c r="D10" s="245" t="e">
        <f>[1]!ASAPCELLCOLORINDEX(B10)</f>
        <v>#NAME?</v>
      </c>
      <c r="F10" s="39" t="e">
        <f>[1]!ASAPGETFORMULA(D10)</f>
        <v>#NAME?</v>
      </c>
    </row>
    <row r="11" spans="2:6" ht="15" customHeight="1">
      <c r="B11" s="250"/>
      <c r="D11" s="245" t="e">
        <f>[1]!ASAPCELLCOLORINDEX(B11)</f>
        <v>#NAME?</v>
      </c>
      <c r="F11" s="39" t="e">
        <f>[1]!ASAPGETFORMULA(D11)</f>
        <v>#NAME?</v>
      </c>
    </row>
    <row r="12" spans="2:6" ht="15" customHeight="1">
      <c r="B12" s="251"/>
      <c r="D12" s="245" t="e">
        <f>[1]!ASAPCELLCOLORINDEX(B12)</f>
        <v>#NAME?</v>
      </c>
      <c r="F12" s="39" t="e">
        <f>[1]!ASAPGETFORMULA(D12)</f>
        <v>#NAME?</v>
      </c>
    </row>
    <row r="13" spans="2:6" ht="15" customHeight="1">
      <c r="B13" s="252"/>
      <c r="D13" s="245" t="e">
        <f>[1]!ASAPCELLCOLORINDEX(B13)</f>
        <v>#NAME?</v>
      </c>
      <c r="F13" s="39" t="e">
        <f>[1]!ASAPGETFORMULA(D13)</f>
        <v>#NAME?</v>
      </c>
    </row>
    <row r="14" spans="2:6" ht="15" customHeight="1">
      <c r="B14" s="244"/>
      <c r="D14" s="245" t="e">
        <f>[1]!ASAPCELLCOLORINDEX(B14)</f>
        <v>#NAME?</v>
      </c>
      <c r="F14" s="39" t="e">
        <f>[1]!ASAPGETFORMULA(D14)</f>
        <v>#NAME?</v>
      </c>
    </row>
    <row r="15" spans="2:6" ht="15" customHeight="1">
      <c r="B15" s="253"/>
      <c r="D15" s="245" t="e">
        <f>[1]!ASAPCELLCOLORINDEX(B15)</f>
        <v>#NAME?</v>
      </c>
      <c r="F15" s="39" t="e">
        <f>[1]!ASAPGETFORMULA(D15)</f>
        <v>#NAME?</v>
      </c>
    </row>
    <row r="16" spans="2:6" ht="15" customHeight="1">
      <c r="B16" s="254"/>
      <c r="D16" s="245" t="e">
        <f>[1]!ASAPCELLCOLORINDEX(B16)</f>
        <v>#NAME?</v>
      </c>
      <c r="F16" s="39" t="e">
        <f>[1]!ASAPGETFORMULA(D16)</f>
        <v>#NAME?</v>
      </c>
    </row>
    <row r="17" spans="2:6" ht="15" customHeight="1">
      <c r="B17" s="255"/>
      <c r="D17" s="245" t="e">
        <f>[1]!ASAPCELLCOLORINDEX(B17)</f>
        <v>#NAME?</v>
      </c>
      <c r="F17" s="39" t="e">
        <f>[1]!ASAPGETFORMULA(D17)</f>
        <v>#NAME?</v>
      </c>
    </row>
    <row r="18" spans="2:6" ht="15" customHeight="1">
      <c r="B18" s="256"/>
      <c r="D18" s="245" t="e">
        <f>[1]!ASAPCELLCOLORINDEX(B18)</f>
        <v>#NAME?</v>
      </c>
      <c r="F18" s="39" t="e">
        <f>[1]!ASAPGETFORMULA(D18)</f>
        <v>#NAME?</v>
      </c>
    </row>
    <row r="19" spans="2:6" ht="15" customHeight="1">
      <c r="B19" s="257"/>
      <c r="D19" s="245" t="e">
        <f>[1]!ASAPCELLCOLORINDEX(B19)</f>
        <v>#NAME?</v>
      </c>
      <c r="F19" s="39" t="e">
        <f>[1]!ASAPGETFORMULA(D19)</f>
        <v>#NAME?</v>
      </c>
    </row>
    <row r="20" spans="2:6" ht="15" customHeight="1">
      <c r="B20" s="258"/>
      <c r="D20" s="245" t="e">
        <f>[1]!ASAPCELLCOLORINDEX(B20)</f>
        <v>#NAME?</v>
      </c>
      <c r="F20" s="39" t="e">
        <f>[1]!ASAPGETFORMULA(D20)</f>
        <v>#NAME?</v>
      </c>
    </row>
    <row r="21" spans="2:6" ht="15" customHeight="1">
      <c r="B21" s="259"/>
      <c r="D21" s="245" t="e">
        <f>[1]!ASAPCELLCOLORINDEX(B21)</f>
        <v>#NAME?</v>
      </c>
      <c r="F21" s="39" t="e">
        <f>[1]!ASAPGETFORMULA(D21)</f>
        <v>#NAME?</v>
      </c>
    </row>
    <row r="22" spans="2:6" ht="15" customHeight="1">
      <c r="B22" s="260"/>
      <c r="D22" s="245" t="e">
        <f>[1]!ASAPCELLCOLORINDEX(B22)</f>
        <v>#NAME?</v>
      </c>
      <c r="F22" s="39" t="e">
        <f>[1]!ASAPGETFORMULA(D22)</f>
        <v>#NAME?</v>
      </c>
    </row>
    <row r="23" spans="2:6" ht="15" customHeight="1">
      <c r="B23" s="261"/>
      <c r="D23" s="245" t="e">
        <f>[1]!ASAPCELLCOLORINDEX(B23)</f>
        <v>#NAME?</v>
      </c>
      <c r="F23" s="39" t="e">
        <f>[1]!ASAPGETFORMULA(D23)</f>
        <v>#NAME?</v>
      </c>
    </row>
    <row r="24" spans="2:6" ht="15" customHeight="1">
      <c r="B24" s="262"/>
      <c r="D24" s="245" t="e">
        <f>[1]!ASAPCELLCOLORINDEX(B24)</f>
        <v>#NAME?</v>
      </c>
      <c r="F24" s="39" t="e">
        <f>[1]!ASAPGETFORMULA(D24)</f>
        <v>#NAME?</v>
      </c>
    </row>
    <row r="25" spans="2:6" ht="15" customHeight="1">
      <c r="B25" s="263"/>
      <c r="D25" s="245" t="e">
        <f>[1]!ASAPCELLCOLORINDEX(B25)</f>
        <v>#NAME?</v>
      </c>
      <c r="F25" s="39" t="e">
        <f>[1]!ASAPGETFORMULA(D25)</f>
        <v>#NAME?</v>
      </c>
    </row>
    <row r="26" spans="2:6" ht="15" customHeight="1">
      <c r="B26" s="264"/>
      <c r="D26" s="245" t="e">
        <f>[1]!ASAPCELLCOLORINDEX(B26)</f>
        <v>#NAME?</v>
      </c>
      <c r="F26" s="39" t="e">
        <f>[1]!ASAPGETFORMULA(D26)</f>
        <v>#NAME?</v>
      </c>
    </row>
    <row r="27" spans="2:6" ht="15" customHeight="1">
      <c r="B27" s="265"/>
      <c r="D27" s="266" t="e">
        <f>[1]!ASAPCELLCOLORINDEX(B27)</f>
        <v>#NAME?</v>
      </c>
      <c r="F27" s="39" t="e">
        <f>[1]!ASAPGETFORMULA(D27)</f>
        <v>#NAME?</v>
      </c>
    </row>
  </sheetData>
  <sheetProtection formatCells="0" formatColumns="0" formatRows="0"/>
  <mergeCells count="1">
    <mergeCell ref="B1:F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Sheet18"/>
  <dimension ref="A1:F19"/>
  <sheetViews>
    <sheetView showGridLines="0" zoomScalePageLayoutView="0" workbookViewId="0" topLeftCell="A1">
      <selection activeCell="A1" sqref="A1"/>
    </sheetView>
  </sheetViews>
  <sheetFormatPr defaultColWidth="9.140625" defaultRowHeight="12.75"/>
  <cols>
    <col min="1" max="1" width="10.7109375" style="7" customWidth="1"/>
    <col min="2" max="2" width="11.8515625" style="7" customWidth="1"/>
    <col min="3" max="3" width="5.57421875" style="7" customWidth="1"/>
    <col min="4" max="4" width="46.00390625" style="7" customWidth="1"/>
    <col min="5" max="5" width="4.7109375" style="7" customWidth="1"/>
    <col min="6" max="6" width="28.7109375" style="7" bestFit="1" customWidth="1"/>
    <col min="7" max="13" width="6.28125" style="7" customWidth="1"/>
    <col min="14" max="16384" width="9.140625" style="7" customWidth="1"/>
  </cols>
  <sheetData>
    <row r="1" spans="1:6" s="35" customFormat="1" ht="25.5" customHeight="1">
      <c r="A1" s="30" t="s">
        <v>207</v>
      </c>
      <c r="B1" s="301" t="e">
        <f>HYPERLINK("http://www.asap-utilities.com/asap-utilities-excel-tools-tip.php?tip=259&amp;utilities=97#"&amp;[1]!ASAPSHEETNAME(),"Read the description of this formula on our website »»»")</f>
        <v>#NAME?</v>
      </c>
      <c r="C1" s="302"/>
      <c r="D1" s="302"/>
      <c r="E1" s="302"/>
      <c r="F1" s="302"/>
    </row>
    <row r="2" spans="1:6" s="35" customFormat="1" ht="24.75" customHeight="1">
      <c r="A2" s="30"/>
      <c r="B2" s="36" t="e">
        <f>"="&amp;[1]!ASAPSHEETNAME()&amp;"()"</f>
        <v>#NAME?</v>
      </c>
      <c r="C2" s="34"/>
      <c r="D2" s="34"/>
      <c r="E2" s="34"/>
      <c r="F2" s="34"/>
    </row>
    <row r="3" spans="2:3" ht="12.75">
      <c r="B3" s="1"/>
      <c r="C3" s="1"/>
    </row>
    <row r="4" ht="12.75">
      <c r="B4" s="7" t="s">
        <v>89</v>
      </c>
    </row>
    <row r="5" ht="12.75">
      <c r="B5" s="7" t="s">
        <v>90</v>
      </c>
    </row>
    <row r="6" ht="12.75">
      <c r="B6" s="7" t="s">
        <v>91</v>
      </c>
    </row>
    <row r="7" ht="5.25" customHeight="1"/>
    <row r="8" spans="2:3" ht="20.25">
      <c r="B8" s="8" t="s">
        <v>35</v>
      </c>
      <c r="C8" s="8"/>
    </row>
    <row r="9" spans="2:3" ht="4.5" customHeight="1">
      <c r="B9" s="8"/>
      <c r="C9" s="8"/>
    </row>
    <row r="10" spans="2:6" ht="12.75">
      <c r="B10" s="13" t="s">
        <v>88</v>
      </c>
      <c r="C10" s="10"/>
      <c r="D10" s="9" t="s">
        <v>72</v>
      </c>
      <c r="E10" s="10"/>
      <c r="F10" s="10" t="s">
        <v>70</v>
      </c>
    </row>
    <row r="11" spans="2:6" ht="12.75">
      <c r="B11" s="130">
        <f>12*12</f>
        <v>144</v>
      </c>
      <c r="D11" s="122" t="e">
        <f>[1]!ASAPGETFORMULAINT(B11)</f>
        <v>#NAME?</v>
      </c>
      <c r="E11" s="6"/>
      <c r="F11" s="39" t="e">
        <f>[1]!ASAPGETFORMULA(D11)</f>
        <v>#NAME?</v>
      </c>
    </row>
    <row r="12" spans="2:6" ht="12.75">
      <c r="B12" s="130">
        <f ca="1">ROUND(RAND()*1000,0)</f>
        <v>437</v>
      </c>
      <c r="D12" s="123" t="e">
        <f>[1]!ASAPGETFORMULAINT(B12)</f>
        <v>#NAME?</v>
      </c>
      <c r="E12" s="6"/>
      <c r="F12" s="39" t="e">
        <f>[1]!ASAPGETFORMULA(D12)</f>
        <v>#NAME?</v>
      </c>
    </row>
    <row r="13" spans="2:6" ht="12.75">
      <c r="B13" s="130">
        <f>SUM(B11:B12)</f>
        <v>581</v>
      </c>
      <c r="D13" s="123" t="e">
        <f>[1]!ASAPGETFORMULAINT(B13)</f>
        <v>#NAME?</v>
      </c>
      <c r="E13" s="6"/>
      <c r="F13" s="39" t="e">
        <f>[1]!ASAPGETFORMULA(D13)</f>
        <v>#NAME?</v>
      </c>
    </row>
    <row r="14" spans="2:6" ht="12.75">
      <c r="B14" s="130">
        <f>AVERAGE(B11:B12)</f>
        <v>290.5</v>
      </c>
      <c r="D14" s="123" t="e">
        <f>[1]!ASAPGETFORMULAINT(B14)</f>
        <v>#NAME?</v>
      </c>
      <c r="E14" s="6"/>
      <c r="F14" s="39" t="e">
        <f>[1]!ASAPGETFORMULA(D14)</f>
        <v>#NAME?</v>
      </c>
    </row>
    <row r="15" spans="2:6" ht="12.75">
      <c r="B15" s="144">
        <f ca="1">TODAY()</f>
        <v>43105</v>
      </c>
      <c r="D15" s="123" t="e">
        <f>[1]!ASAPGETFORMULAINT(B15)</f>
        <v>#NAME?</v>
      </c>
      <c r="E15" s="6"/>
      <c r="F15" s="39" t="e">
        <f>[1]!ASAPGETFORMULA(D15)</f>
        <v>#NAME?</v>
      </c>
    </row>
    <row r="16" spans="2:6" ht="12.75">
      <c r="B16" s="145" t="str">
        <f>HYPERLINK("http://www.asap-utilities.com","click")</f>
        <v>click</v>
      </c>
      <c r="D16" s="123" t="e">
        <f>[1]!ASAPGETFORMULAINT(B16)</f>
        <v>#NAME?</v>
      </c>
      <c r="E16" s="6"/>
      <c r="F16" s="39" t="e">
        <f>[1]!ASAPGETFORMULA(D16)</f>
        <v>#NAME?</v>
      </c>
    </row>
    <row r="17" spans="2:6" ht="12.75">
      <c r="B17" s="130" t="str">
        <f>IF(B12&gt;500,"pretty large","not so large")</f>
        <v>not so large</v>
      </c>
      <c r="D17" s="123" t="e">
        <f>[1]!ASAPGETFORMULAINT(B17)</f>
        <v>#NAME?</v>
      </c>
      <c r="F17" s="39" t="e">
        <f>[1]!ASAPGETFORMULA(D17)</f>
        <v>#NAME?</v>
      </c>
    </row>
    <row r="18" spans="2:6" ht="12.75">
      <c r="B18" s="130" t="str">
        <f>REPT("blah ",3)</f>
        <v>blah blah blah </v>
      </c>
      <c r="D18" s="123" t="e">
        <f>[1]!ASAPGETFORMULAINT(B18)</f>
        <v>#NAME?</v>
      </c>
      <c r="F18" s="39" t="e">
        <f>[1]!ASAPGETFORMULA(D18)</f>
        <v>#NAME?</v>
      </c>
    </row>
    <row r="19" spans="2:6" ht="12.75">
      <c r="B19" s="7">
        <f>12.5*10</f>
        <v>125</v>
      </c>
      <c r="D19" s="124" t="e">
        <f>[1]!ASAPGETFORMULAINT(B19)</f>
        <v>#NAME?</v>
      </c>
      <c r="F19" s="39" t="e">
        <f>[1]!ASAPGETFORMULA(D19)</f>
        <v>#NAME?</v>
      </c>
    </row>
  </sheetData>
  <sheetProtection formatCells="0" formatColumns="0" formatRows="0"/>
  <mergeCells count="1">
    <mergeCell ref="B1:F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19"/>
  <dimension ref="A1:D17"/>
  <sheetViews>
    <sheetView showGridLines="0" zoomScalePageLayoutView="0" workbookViewId="0" topLeftCell="A1">
      <selection activeCell="A1" sqref="A1"/>
    </sheetView>
  </sheetViews>
  <sheetFormatPr defaultColWidth="9.140625" defaultRowHeight="12.75"/>
  <cols>
    <col min="1" max="1" width="10.7109375" style="7" customWidth="1"/>
    <col min="2" max="2" width="34.8515625" style="7" customWidth="1"/>
    <col min="3" max="3" width="36.8515625" style="7" bestFit="1" customWidth="1"/>
    <col min="4" max="4" width="28.7109375" style="7" bestFit="1" customWidth="1"/>
    <col min="5" max="11" width="6.28125" style="7" customWidth="1"/>
    <col min="12" max="16384" width="9.140625" style="7" customWidth="1"/>
  </cols>
  <sheetData>
    <row r="1" spans="1:4" s="35" customFormat="1" ht="25.5" customHeight="1">
      <c r="A1" s="30" t="s">
        <v>207</v>
      </c>
      <c r="B1" s="301" t="e">
        <f>HYPERLINK("http://www.asap-utilities.com/asap-utilities-excel-tools-tip.php?tip=259&amp;utilities=97#"&amp;[1]!ASAPSHEETNAME(),"Read the description of this formula on our website »»»")</f>
        <v>#NAME?</v>
      </c>
      <c r="C1" s="301"/>
      <c r="D1" s="301"/>
    </row>
    <row r="2" spans="1:4" s="35" customFormat="1" ht="24.75" customHeight="1">
      <c r="A2" s="30"/>
      <c r="B2" s="36" t="e">
        <f>"="&amp;[1]!ASAPSHEETNAME()&amp;"()"</f>
        <v>#NAME?</v>
      </c>
      <c r="C2" s="33"/>
      <c r="D2" s="33"/>
    </row>
    <row r="3" ht="12.75">
      <c r="B3" s="1"/>
    </row>
    <row r="4" ht="12.75">
      <c r="B4" s="7" t="s">
        <v>73</v>
      </c>
    </row>
    <row r="5" ht="12.75">
      <c r="B5" s="7" t="s">
        <v>77</v>
      </c>
    </row>
    <row r="6" ht="5.25" customHeight="1"/>
    <row r="7" ht="20.25">
      <c r="B7" s="8" t="s">
        <v>35</v>
      </c>
    </row>
    <row r="8" spans="2:4" ht="12.75">
      <c r="B8" s="10" t="s">
        <v>97</v>
      </c>
      <c r="C8" s="10" t="s">
        <v>100</v>
      </c>
      <c r="D8" s="10" t="s">
        <v>70</v>
      </c>
    </row>
    <row r="9" spans="2:4" ht="12.75">
      <c r="B9" s="2" t="s">
        <v>92</v>
      </c>
      <c r="C9" s="122" t="e">
        <f>[1]!ASAPGETHYPERLINK(B9)</f>
        <v>#NAME?</v>
      </c>
      <c r="D9" s="39" t="e">
        <f>[1]!ASAPGETFORMULA(C9)</f>
        <v>#NAME?</v>
      </c>
    </row>
    <row r="10" spans="2:4" ht="12.75">
      <c r="B10" s="2" t="s">
        <v>93</v>
      </c>
      <c r="C10" s="123" t="e">
        <f>[1]!ASAPGETHYPERLINK(B10)</f>
        <v>#NAME?</v>
      </c>
      <c r="D10" s="39" t="e">
        <f>[1]!ASAPGETFORMULA(C10)</f>
        <v>#NAME?</v>
      </c>
    </row>
    <row r="11" spans="2:4" ht="12.75">
      <c r="B11" s="2" t="s">
        <v>94</v>
      </c>
      <c r="C11" s="123" t="e">
        <f>[1]!ASAPGETHYPERLINK(B11)</f>
        <v>#NAME?</v>
      </c>
      <c r="D11" s="39" t="e">
        <f>[1]!ASAPGETFORMULA(C11)</f>
        <v>#NAME?</v>
      </c>
    </row>
    <row r="12" spans="2:4" ht="12.75">
      <c r="B12" s="2" t="s">
        <v>95</v>
      </c>
      <c r="C12" s="123" t="e">
        <f>[1]!ASAPGETHYPERLINK(B12)</f>
        <v>#NAME?</v>
      </c>
      <c r="D12" s="39" t="e">
        <f>[1]!ASAPGETFORMULA(C12)</f>
        <v>#NAME?</v>
      </c>
    </row>
    <row r="13" spans="2:4" ht="12.75">
      <c r="B13" s="2" t="s">
        <v>96</v>
      </c>
      <c r="C13" s="124" t="e">
        <f>[1]!ASAPGETHYPERLINK(B13)</f>
        <v>#NAME?</v>
      </c>
      <c r="D13" s="39" t="e">
        <f>[1]!ASAPGETFORMULA(C13)</f>
        <v>#NAME?</v>
      </c>
    </row>
    <row r="14" spans="2:4" ht="12.75">
      <c r="B14" s="5"/>
      <c r="C14" s="6"/>
      <c r="D14" s="39"/>
    </row>
    <row r="15" spans="2:4" ht="25.5">
      <c r="B15" s="143" t="s">
        <v>101</v>
      </c>
      <c r="C15" s="10" t="s">
        <v>100</v>
      </c>
      <c r="D15" s="10" t="s">
        <v>70</v>
      </c>
    </row>
    <row r="16" spans="2:4" ht="12.75">
      <c r="B16" s="3" t="s">
        <v>98</v>
      </c>
      <c r="C16" s="122" t="e">
        <f>[1]!ASAPGETHYPERLINK(B16)</f>
        <v>#NAME?</v>
      </c>
      <c r="D16" s="39" t="e">
        <f>[1]!ASAPGETFORMULA(C16)</f>
        <v>#NAME?</v>
      </c>
    </row>
    <row r="17" spans="2:4" ht="12.75">
      <c r="B17" s="2" t="s">
        <v>99</v>
      </c>
      <c r="C17" s="124" t="e">
        <f>[1]!ASAPGETHYPERLINK(B17)</f>
        <v>#NAME?</v>
      </c>
      <c r="D17" s="39" t="e">
        <f>[1]!ASAPGETFORMULA(C17)</f>
        <v>#NAME?</v>
      </c>
    </row>
  </sheetData>
  <sheetProtection formatCells="0" formatColumns="0" formatRows="0"/>
  <mergeCells count="1">
    <mergeCell ref="B1:D1"/>
  </mergeCells>
  <hyperlinks>
    <hyperlink ref="B9" r:id="rId1" display="http://www.asap-utilities.com/"/>
    <hyperlink ref="B10" r:id="rId2" display="http://www.asap-utilities.com/asap-utilities-excel-tools-tip.php?tip=259&amp;utilities=97#ASAPGETDOMAIN"/>
    <hyperlink ref="B11" r:id="rId3" display="http://blogs.msdn.com/b/excel/"/>
    <hyperlink ref="B12" r:id="rId4" display="http://twitter.com/#!/msexcel"/>
    <hyperlink ref="B13" r:id="rId5" display="http://twitter.com/#!/ASAPUtilities"/>
    <hyperlink ref="B16" location="ASAPGETHYPERLINK!A1" display="ASAPGETHYPERLINK!A1"/>
    <hyperlink ref="B17" location="'Index sheet'!A1" display="Back to the index"/>
    <hyperlink ref="A1" location="'Index sheet'!A1" display="««« back "/>
  </hyperlinks>
  <printOptions/>
  <pageMargins left="0.75" right="0.75" top="1" bottom="1" header="0.5" footer="0.5"/>
  <pageSetup horizontalDpi="1200" verticalDpi="1200" orientation="portrait" paperSize="9" r:id="rId6"/>
</worksheet>
</file>

<file path=xl/worksheets/sheet22.xml><?xml version="1.0" encoding="utf-8"?>
<worksheet xmlns="http://schemas.openxmlformats.org/spreadsheetml/2006/main" xmlns:r="http://schemas.openxmlformats.org/officeDocument/2006/relationships">
  <sheetPr codeName="Sheet20"/>
  <dimension ref="A1:E19"/>
  <sheetViews>
    <sheetView showGridLines="0" zoomScalePageLayoutView="0" workbookViewId="0" topLeftCell="A1">
      <selection activeCell="A1" sqref="A1"/>
    </sheetView>
  </sheetViews>
  <sheetFormatPr defaultColWidth="9.140625" defaultRowHeight="12.75"/>
  <cols>
    <col min="1" max="1" width="10.7109375" style="7" customWidth="1"/>
    <col min="2" max="2" width="20.7109375" style="7" customWidth="1"/>
    <col min="3" max="3" width="2.7109375" style="7" customWidth="1"/>
    <col min="4" max="4" width="36.8515625" style="7" bestFit="1" customWidth="1"/>
    <col min="5" max="5" width="28.7109375" style="7" bestFit="1" customWidth="1"/>
    <col min="6" max="12" width="6.28125" style="7" customWidth="1"/>
    <col min="13" max="16384" width="9.140625" style="7" customWidth="1"/>
  </cols>
  <sheetData>
    <row r="1" spans="1:5" s="35" customFormat="1" ht="25.5" customHeight="1">
      <c r="A1" s="30" t="s">
        <v>207</v>
      </c>
      <c r="B1" s="301" t="e">
        <f>HYPERLINK("http://www.asap-utilities.com/asap-utilities-excel-tools-tip.php?tip=259&amp;utilities=97#"&amp;[1]!ASAPSHEETNAME(),"Read the description of this formula on our website »»»")</f>
        <v>#NAME?</v>
      </c>
      <c r="C1" s="302"/>
      <c r="D1" s="302"/>
      <c r="E1" s="302"/>
    </row>
    <row r="2" spans="1:5" s="35" customFormat="1" ht="24.75" customHeight="1">
      <c r="A2" s="30"/>
      <c r="B2" s="36" t="e">
        <f>"="&amp;[1]!ASAPSHEETNAME()&amp;"()"</f>
        <v>#NAME?</v>
      </c>
      <c r="C2" s="34"/>
      <c r="D2" s="34"/>
      <c r="E2" s="34"/>
    </row>
    <row r="3" spans="2:3" ht="12.75">
      <c r="B3" s="1"/>
      <c r="C3" s="1"/>
    </row>
    <row r="4" ht="12.75">
      <c r="B4" s="7" t="s">
        <v>102</v>
      </c>
    </row>
    <row r="5" ht="5.25" customHeight="1"/>
    <row r="6" spans="2:3" ht="20.25">
      <c r="B6" s="8" t="s">
        <v>35</v>
      </c>
      <c r="C6" s="8"/>
    </row>
    <row r="7" spans="2:5" ht="12.75">
      <c r="B7" s="13" t="s">
        <v>51</v>
      </c>
      <c r="C7" s="10"/>
      <c r="D7" s="10" t="s">
        <v>72</v>
      </c>
      <c r="E7" s="10" t="s">
        <v>70</v>
      </c>
    </row>
    <row r="8" spans="2:5" ht="12.75">
      <c r="B8" s="129">
        <v>1250</v>
      </c>
      <c r="C8" s="14"/>
      <c r="D8" s="122" t="e">
        <f>[1]!ASAPGETNUMBERFORMAT(B8)</f>
        <v>#NAME?</v>
      </c>
      <c r="E8" s="39" t="e">
        <f>[1]!ASAPGETFORMULA(D8)</f>
        <v>#NAME?</v>
      </c>
    </row>
    <row r="9" spans="2:5" ht="12.75">
      <c r="B9" s="130" t="s">
        <v>13</v>
      </c>
      <c r="D9" s="123" t="e">
        <f>[1]!ASAPGETNUMBERFORMAT(B9)</f>
        <v>#NAME?</v>
      </c>
      <c r="E9" s="39" t="e">
        <f>[1]!ASAPGETFORMULA(D9)</f>
        <v>#NAME?</v>
      </c>
    </row>
    <row r="10" spans="2:5" ht="12.75">
      <c r="B10" s="131" t="s">
        <v>12</v>
      </c>
      <c r="C10" s="132"/>
      <c r="D10" s="123" t="e">
        <f>[1]!ASAPGETNUMBERFORMAT(B10)</f>
        <v>#NAME?</v>
      </c>
      <c r="E10" s="39" t="e">
        <f>[1]!ASAPGETFORMULA(D10)</f>
        <v>#NAME?</v>
      </c>
    </row>
    <row r="11" spans="2:5" ht="12.75">
      <c r="B11" s="133">
        <f ca="1">TODAY()</f>
        <v>43105</v>
      </c>
      <c r="C11" s="134"/>
      <c r="D11" s="123" t="e">
        <f>[1]!ASAPGETNUMBERFORMAT(B11)</f>
        <v>#NAME?</v>
      </c>
      <c r="E11" s="39" t="e">
        <f>[1]!ASAPGETFORMULA(D11)</f>
        <v>#NAME?</v>
      </c>
    </row>
    <row r="12" spans="2:5" ht="12.75">
      <c r="B12" s="135">
        <f ca="1">NOW()</f>
        <v>43105.37267650463</v>
      </c>
      <c r="C12" s="136"/>
      <c r="D12" s="123" t="e">
        <f>[1]!ASAPGETNUMBERFORMAT(B12)</f>
        <v>#NAME?</v>
      </c>
      <c r="E12" s="39" t="e">
        <f>[1]!ASAPGETFORMULA(D12)</f>
        <v>#NAME?</v>
      </c>
    </row>
    <row r="13" spans="2:5" ht="12.75">
      <c r="B13" s="137">
        <v>5000</v>
      </c>
      <c r="D13" s="123" t="e">
        <f>[1]!ASAPGETNUMBERFORMAT(B13)</f>
        <v>#NAME?</v>
      </c>
      <c r="E13" s="39" t="e">
        <f>[1]!ASAPGETFORMULA(D13)</f>
        <v>#NAME?</v>
      </c>
    </row>
    <row r="14" spans="2:5" ht="12.75">
      <c r="B14" s="138">
        <v>5000</v>
      </c>
      <c r="D14" s="123" t="e">
        <f>[1]!ASAPGETNUMBERFORMAT(B14)</f>
        <v>#NAME?</v>
      </c>
      <c r="E14" s="39" t="e">
        <f>[1]!ASAPGETFORMULA(D14)</f>
        <v>#NAME?</v>
      </c>
    </row>
    <row r="15" spans="2:5" ht="12.75">
      <c r="B15" s="139" t="s">
        <v>103</v>
      </c>
      <c r="D15" s="123" t="e">
        <f>[1]!ASAPGETNUMBERFORMAT(B15)</f>
        <v>#NAME?</v>
      </c>
      <c r="E15" s="39" t="e">
        <f>[1]!ASAPGETFORMULA(D15)</f>
        <v>#NAME?</v>
      </c>
    </row>
    <row r="16" spans="2:5" ht="12.75">
      <c r="B16" s="140">
        <v>12</v>
      </c>
      <c r="D16" s="123" t="e">
        <f>[1]!ASAPGETNUMBERFORMAT(B16)</f>
        <v>#NAME?</v>
      </c>
      <c r="E16" s="39" t="e">
        <f>[1]!ASAPGETFORMULA(D16)</f>
        <v>#NAME?</v>
      </c>
    </row>
    <row r="17" spans="2:5" ht="12.75">
      <c r="B17" s="141">
        <f ca="1">RAND()</f>
        <v>0.9600039108349646</v>
      </c>
      <c r="D17" s="123" t="e">
        <f>[1]!ASAPGETNUMBERFORMAT(B17)</f>
        <v>#NAME?</v>
      </c>
      <c r="E17" s="39" t="e">
        <f>[1]!ASAPGETFORMULA(D17)</f>
        <v>#NAME?</v>
      </c>
    </row>
    <row r="18" spans="2:5" ht="12.75">
      <c r="B18" s="142">
        <v>250</v>
      </c>
      <c r="D18" s="123" t="e">
        <f>[1]!ASAPGETNUMBERFORMAT(B18)</f>
        <v>#NAME?</v>
      </c>
      <c r="E18" s="39" t="e">
        <f>[1]!ASAPGETFORMULA(D18)</f>
        <v>#NAME?</v>
      </c>
    </row>
    <row r="19" spans="2:5" ht="12.75">
      <c r="B19" s="142">
        <v>-250</v>
      </c>
      <c r="D19" s="124" t="e">
        <f>[1]!ASAPGETNUMBERFORMAT(B19)</f>
        <v>#NAME?</v>
      </c>
      <c r="E19" s="39" t="e">
        <f>[1]!ASAPGETFORMULA(D19)</f>
        <v>#NAME?</v>
      </c>
    </row>
  </sheetData>
  <sheetProtection formatCells="0" formatColumns="0" formatRows="0"/>
  <mergeCells count="1">
    <mergeCell ref="B1:E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sheetPr codeName="Sheet21"/>
  <dimension ref="A1:E41"/>
  <sheetViews>
    <sheetView showGridLines="0" zoomScalePageLayoutView="0" workbookViewId="0" topLeftCell="A1">
      <selection activeCell="A1" sqref="A1"/>
    </sheetView>
  </sheetViews>
  <sheetFormatPr defaultColWidth="9.140625" defaultRowHeight="12.75"/>
  <cols>
    <col min="1" max="1" width="10.7109375" style="7" customWidth="1"/>
    <col min="2" max="2" width="25.140625" style="7" customWidth="1"/>
    <col min="3" max="3" width="10.7109375" style="7" customWidth="1"/>
    <col min="4" max="4" width="4.7109375" style="7" customWidth="1"/>
    <col min="5" max="5" width="28.7109375" style="7" bestFit="1" customWidth="1"/>
    <col min="6" max="12" width="6.28125" style="7" customWidth="1"/>
    <col min="13" max="16384" width="9.140625" style="7" customWidth="1"/>
  </cols>
  <sheetData>
    <row r="1" spans="1:5" s="35" customFormat="1" ht="25.5" customHeight="1">
      <c r="A1" s="30" t="s">
        <v>207</v>
      </c>
      <c r="B1" s="301" t="e">
        <f>HYPERLINK("http://www.asap-utilities.com/asap-utilities-excel-tools-tip.php?tip=259&amp;utilities=97#"&amp;[1]!ASAPSHEETNAME(),"Read the description of this formula on our website »»»")</f>
        <v>#NAME?</v>
      </c>
      <c r="C1" s="302"/>
      <c r="D1" s="302"/>
      <c r="E1" s="302"/>
    </row>
    <row r="2" spans="1:5" s="35" customFormat="1" ht="24.75" customHeight="1">
      <c r="A2" s="30"/>
      <c r="B2" s="36" t="e">
        <f>"="&amp;[1]!ASAPSHEETNAME()&amp;"()"</f>
        <v>#NAME?</v>
      </c>
      <c r="C2" s="34"/>
      <c r="D2" s="34"/>
      <c r="E2" s="34"/>
    </row>
    <row r="3" ht="12.75">
      <c r="B3" s="1"/>
    </row>
    <row r="4" ht="12.75">
      <c r="B4" s="7" t="s">
        <v>104</v>
      </c>
    </row>
    <row r="5" ht="5.25" customHeight="1"/>
    <row r="6" ht="20.25">
      <c r="B6" s="8" t="s">
        <v>35</v>
      </c>
    </row>
    <row r="7" ht="4.5" customHeight="1">
      <c r="B7" s="8"/>
    </row>
    <row r="8" spans="2:5" ht="12.75">
      <c r="B8" s="10" t="s">
        <v>51</v>
      </c>
      <c r="C8" s="9" t="s">
        <v>72</v>
      </c>
      <c r="D8" s="10"/>
      <c r="E8" s="10" t="s">
        <v>70</v>
      </c>
    </row>
    <row r="9" spans="2:5" ht="12.75">
      <c r="B9" s="24" t="s">
        <v>105</v>
      </c>
      <c r="C9" s="122" t="e">
        <f>[1]!ASAPISBOLD(B9)</f>
        <v>#NAME?</v>
      </c>
      <c r="D9" s="6"/>
      <c r="E9" s="39" t="e">
        <f>[1]!ASAPGETFORMULA(C9)</f>
        <v>#NAME?</v>
      </c>
    </row>
    <row r="10" spans="2:5" ht="12.75">
      <c r="B10" s="24" t="s">
        <v>106</v>
      </c>
      <c r="C10" s="123" t="e">
        <f>[1]!ASAPISBOLD(B10)</f>
        <v>#NAME?</v>
      </c>
      <c r="D10" s="6"/>
      <c r="E10" s="39" t="e">
        <f>[1]!ASAPGETFORMULA(C10)</f>
        <v>#NAME?</v>
      </c>
    </row>
    <row r="11" spans="2:5" ht="12.75">
      <c r="B11" s="32" t="s">
        <v>107</v>
      </c>
      <c r="C11" s="123" t="e">
        <f>[1]!ASAPISBOLD(B11)</f>
        <v>#NAME?</v>
      </c>
      <c r="D11" s="6"/>
      <c r="E11" s="39" t="e">
        <f>[1]!ASAPGETFORMULA(C11)</f>
        <v>#NAME?</v>
      </c>
    </row>
    <row r="12" spans="2:5" ht="12.75">
      <c r="B12" s="24" t="s">
        <v>108</v>
      </c>
      <c r="C12" s="123" t="e">
        <f>[1]!ASAPISBOLD(B12)</f>
        <v>#NAME?</v>
      </c>
      <c r="D12" s="6"/>
      <c r="E12" s="39" t="e">
        <f>[1]!ASAPGETFORMULA(C12)</f>
        <v>#NAME?</v>
      </c>
    </row>
    <row r="13" spans="2:5" ht="12.75">
      <c r="B13" s="32" t="s">
        <v>109</v>
      </c>
      <c r="C13" s="123" t="e">
        <f>[1]!ASAPISBOLD(B13)</f>
        <v>#NAME?</v>
      </c>
      <c r="D13" s="6"/>
      <c r="E13" s="39" t="e">
        <f>[1]!ASAPGETFORMULA(C13)</f>
        <v>#NAME?</v>
      </c>
    </row>
    <row r="14" spans="2:5" ht="12.75">
      <c r="B14" s="32" t="s">
        <v>110</v>
      </c>
      <c r="C14" s="123" t="e">
        <f>[1]!ASAPISBOLD(B14)</f>
        <v>#NAME?</v>
      </c>
      <c r="D14" s="6"/>
      <c r="E14" s="39" t="e">
        <f>[1]!ASAPGETFORMULA(C14)</f>
        <v>#NAME?</v>
      </c>
    </row>
    <row r="15" spans="2:5" ht="12.75">
      <c r="B15" s="32" t="s">
        <v>111</v>
      </c>
      <c r="C15" s="123" t="e">
        <f>[1]!ASAPISBOLD(B15)</f>
        <v>#NAME?</v>
      </c>
      <c r="E15" s="39" t="e">
        <f>[1]!ASAPGETFORMULA(C15)</f>
        <v>#NAME?</v>
      </c>
    </row>
    <row r="16" spans="2:5" ht="12.75">
      <c r="B16" s="24" t="s">
        <v>112</v>
      </c>
      <c r="C16" s="123" t="e">
        <f>[1]!ASAPISBOLD(B16)</f>
        <v>#NAME?</v>
      </c>
      <c r="E16" s="39" t="e">
        <f>[1]!ASAPGETFORMULA(C16)</f>
        <v>#NAME?</v>
      </c>
    </row>
    <row r="17" spans="2:5" ht="12.75">
      <c r="B17" s="32" t="s">
        <v>113</v>
      </c>
      <c r="C17" s="123" t="e">
        <f>[1]!ASAPISBOLD(B17)</f>
        <v>#NAME?</v>
      </c>
      <c r="E17" s="39" t="e">
        <f>[1]!ASAPGETFORMULA(C17)</f>
        <v>#NAME?</v>
      </c>
    </row>
    <row r="18" spans="2:5" ht="12.75">
      <c r="B18" s="32" t="s">
        <v>114</v>
      </c>
      <c r="C18" s="123" t="e">
        <f>[1]!ASAPISBOLD(B18)</f>
        <v>#NAME?</v>
      </c>
      <c r="E18" s="39" t="e">
        <f>[1]!ASAPGETFORMULA(C18)</f>
        <v>#NAME?</v>
      </c>
    </row>
    <row r="19" spans="2:5" ht="12.75">
      <c r="B19" s="32" t="s">
        <v>115</v>
      </c>
      <c r="C19" s="123" t="e">
        <f>[1]!ASAPISBOLD(B19)</f>
        <v>#NAME?</v>
      </c>
      <c r="E19" s="39" t="e">
        <f>[1]!ASAPGETFORMULA(C19)</f>
        <v>#NAME?</v>
      </c>
    </row>
    <row r="20" spans="2:5" ht="12.75">
      <c r="B20" s="24" t="s">
        <v>116</v>
      </c>
      <c r="C20" s="123" t="e">
        <f>[1]!ASAPISBOLD(B20)</f>
        <v>#NAME?</v>
      </c>
      <c r="E20" s="39" t="e">
        <f>[1]!ASAPGETFORMULA(C20)</f>
        <v>#NAME?</v>
      </c>
    </row>
    <row r="21" spans="2:5" ht="12.75">
      <c r="B21" s="32" t="s">
        <v>117</v>
      </c>
      <c r="C21" s="123" t="e">
        <f>[1]!ASAPISBOLD(B21)</f>
        <v>#NAME?</v>
      </c>
      <c r="E21" s="39" t="e">
        <f>[1]!ASAPGETFORMULA(C21)</f>
        <v>#NAME?</v>
      </c>
    </row>
    <row r="22" spans="2:5" ht="12.75">
      <c r="B22" s="24" t="s">
        <v>118</v>
      </c>
      <c r="C22" s="123" t="e">
        <f>[1]!ASAPISBOLD(B22)</f>
        <v>#NAME?</v>
      </c>
      <c r="E22" s="39" t="e">
        <f>[1]!ASAPGETFORMULA(C22)</f>
        <v>#NAME?</v>
      </c>
    </row>
    <row r="23" spans="2:5" ht="12.75">
      <c r="B23" s="32" t="s">
        <v>119</v>
      </c>
      <c r="C23" s="123" t="e">
        <f>[1]!ASAPISBOLD(B23)</f>
        <v>#NAME?</v>
      </c>
      <c r="E23" s="39" t="e">
        <f>[1]!ASAPGETFORMULA(C23)</f>
        <v>#NAME?</v>
      </c>
    </row>
    <row r="24" spans="2:5" ht="12.75">
      <c r="B24" s="32" t="s">
        <v>120</v>
      </c>
      <c r="C24" s="123" t="e">
        <f>[1]!ASAPISBOLD(B24)</f>
        <v>#NAME?</v>
      </c>
      <c r="E24" s="39" t="e">
        <f>[1]!ASAPGETFORMULA(C24)</f>
        <v>#NAME?</v>
      </c>
    </row>
    <row r="25" spans="2:5" ht="12.75">
      <c r="B25" s="32" t="s">
        <v>121</v>
      </c>
      <c r="C25" s="123" t="e">
        <f>[1]!ASAPISBOLD(B25)</f>
        <v>#NAME?</v>
      </c>
      <c r="E25" s="39" t="e">
        <f>[1]!ASAPGETFORMULA(C25)</f>
        <v>#NAME?</v>
      </c>
    </row>
    <row r="26" spans="2:5" ht="12.75">
      <c r="B26" s="24" t="s">
        <v>122</v>
      </c>
      <c r="C26" s="123" t="e">
        <f>[1]!ASAPISBOLD(B26)</f>
        <v>#NAME?</v>
      </c>
      <c r="E26" s="39" t="e">
        <f>[1]!ASAPGETFORMULA(C26)</f>
        <v>#NAME?</v>
      </c>
    </row>
    <row r="27" spans="2:5" ht="12.75">
      <c r="B27" s="24" t="s">
        <v>123</v>
      </c>
      <c r="C27" s="123" t="e">
        <f>[1]!ASAPISBOLD(B27)</f>
        <v>#NAME?</v>
      </c>
      <c r="E27" s="39" t="e">
        <f>[1]!ASAPGETFORMULA(C27)</f>
        <v>#NAME?</v>
      </c>
    </row>
    <row r="28" spans="2:5" ht="12.75">
      <c r="B28" s="24" t="s">
        <v>124</v>
      </c>
      <c r="C28" s="123" t="e">
        <f>[1]!ASAPISBOLD(B28)</f>
        <v>#NAME?</v>
      </c>
      <c r="E28" s="39" t="e">
        <f>[1]!ASAPGETFORMULA(C28)</f>
        <v>#NAME?</v>
      </c>
    </row>
    <row r="29" spans="2:5" ht="12.75">
      <c r="B29" s="24" t="s">
        <v>125</v>
      </c>
      <c r="C29" s="123" t="e">
        <f>[1]!ASAPISBOLD(B29)</f>
        <v>#NAME?</v>
      </c>
      <c r="E29" s="39" t="e">
        <f>[1]!ASAPGETFORMULA(C29)</f>
        <v>#NAME?</v>
      </c>
    </row>
    <row r="30" spans="2:5" ht="12.75">
      <c r="B30" s="32" t="s">
        <v>126</v>
      </c>
      <c r="C30" s="123" t="e">
        <f>[1]!ASAPISBOLD(B30)</f>
        <v>#NAME?</v>
      </c>
      <c r="E30" s="39" t="e">
        <f>[1]!ASAPGETFORMULA(C30)</f>
        <v>#NAME?</v>
      </c>
    </row>
    <row r="31" spans="2:5" ht="12.75">
      <c r="B31" s="32" t="s">
        <v>127</v>
      </c>
      <c r="C31" s="123" t="e">
        <f>[1]!ASAPISBOLD(B31)</f>
        <v>#NAME?</v>
      </c>
      <c r="E31" s="39" t="e">
        <f>[1]!ASAPGETFORMULA(C31)</f>
        <v>#NAME?</v>
      </c>
    </row>
    <row r="32" spans="2:5" ht="12.75">
      <c r="B32" s="32" t="s">
        <v>128</v>
      </c>
      <c r="C32" s="123" t="e">
        <f>[1]!ASAPISBOLD(B32)</f>
        <v>#NAME?</v>
      </c>
      <c r="E32" s="39" t="e">
        <f>[1]!ASAPGETFORMULA(C32)</f>
        <v>#NAME?</v>
      </c>
    </row>
    <row r="33" spans="2:5" ht="12.75">
      <c r="B33" s="32" t="s">
        <v>129</v>
      </c>
      <c r="C33" s="123" t="e">
        <f>[1]!ASAPISBOLD(B33)</f>
        <v>#NAME?</v>
      </c>
      <c r="E33" s="39" t="e">
        <f>[1]!ASAPGETFORMULA(C33)</f>
        <v>#NAME?</v>
      </c>
    </row>
    <row r="34" spans="2:5" ht="12.75">
      <c r="B34" s="24" t="s">
        <v>130</v>
      </c>
      <c r="C34" s="123" t="e">
        <f>[1]!ASAPISBOLD(B34)</f>
        <v>#NAME?</v>
      </c>
      <c r="E34" s="39" t="e">
        <f>[1]!ASAPGETFORMULA(C34)</f>
        <v>#NAME?</v>
      </c>
    </row>
    <row r="35" spans="2:5" ht="12.75">
      <c r="B35" s="24" t="s">
        <v>131</v>
      </c>
      <c r="C35" s="123" t="e">
        <f>[1]!ASAPISBOLD(B35)</f>
        <v>#NAME?</v>
      </c>
      <c r="E35" s="39" t="e">
        <f>[1]!ASAPGETFORMULA(C35)</f>
        <v>#NAME?</v>
      </c>
    </row>
    <row r="36" spans="2:5" ht="12.75">
      <c r="B36" s="24" t="s">
        <v>132</v>
      </c>
      <c r="C36" s="123" t="e">
        <f>[1]!ASAPISBOLD(B36)</f>
        <v>#NAME?</v>
      </c>
      <c r="E36" s="39" t="e">
        <f>[1]!ASAPGETFORMULA(C36)</f>
        <v>#NAME?</v>
      </c>
    </row>
    <row r="37" spans="2:5" ht="12.75">
      <c r="B37" s="24" t="s">
        <v>133</v>
      </c>
      <c r="C37" s="124" t="e">
        <f>[1]!ASAPISBOLD(B37)</f>
        <v>#NAME?</v>
      </c>
      <c r="E37" s="39" t="e">
        <f>[1]!ASAPGETFORMULA(C37)</f>
        <v>#NAME?</v>
      </c>
    </row>
    <row r="40" spans="2:5" ht="12.75">
      <c r="B40" s="24" t="s">
        <v>134</v>
      </c>
      <c r="C40" s="7">
        <f>COUNTIF(C9:C37,TRUE)</f>
        <v>0</v>
      </c>
      <c r="E40" s="39" t="e">
        <f>[1]!ASAPGETFORMULA(C40)</f>
        <v>#NAME?</v>
      </c>
    </row>
    <row r="41" ht="12.75">
      <c r="E41" s="39"/>
    </row>
  </sheetData>
  <sheetProtection formatCells="0" formatColumns="0" formatRows="0"/>
  <mergeCells count="1">
    <mergeCell ref="B1:E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24.xml><?xml version="1.0" encoding="utf-8"?>
<worksheet xmlns="http://schemas.openxmlformats.org/spreadsheetml/2006/main" xmlns:r="http://schemas.openxmlformats.org/officeDocument/2006/relationships">
  <sheetPr codeName="Sheet22"/>
  <dimension ref="A1:F41"/>
  <sheetViews>
    <sheetView showGridLines="0" zoomScalePageLayoutView="0" workbookViewId="0" topLeftCell="A1">
      <selection activeCell="A1" sqref="A1"/>
    </sheetView>
  </sheetViews>
  <sheetFormatPr defaultColWidth="9.140625" defaultRowHeight="12.75"/>
  <cols>
    <col min="1" max="1" width="10.7109375" style="7" customWidth="1"/>
    <col min="2" max="2" width="15.7109375" style="7" customWidth="1"/>
    <col min="3" max="3" width="5.28125" style="7" customWidth="1"/>
    <col min="4" max="4" width="10.7109375" style="7" customWidth="1"/>
    <col min="5" max="5" width="4.7109375" style="7" customWidth="1"/>
    <col min="6" max="6" width="28.7109375" style="7" bestFit="1" customWidth="1"/>
    <col min="7" max="13" width="6.28125" style="7" customWidth="1"/>
    <col min="14" max="16384" width="9.140625" style="7" customWidth="1"/>
  </cols>
  <sheetData>
    <row r="1" spans="1:6" s="35" customFormat="1" ht="25.5" customHeight="1">
      <c r="A1" s="30" t="s">
        <v>207</v>
      </c>
      <c r="B1" s="301" t="e">
        <f>HYPERLINK("http://www.asap-utilities.com/asap-utilities-excel-tools-tip.php?tip=259&amp;utilities=97#"&amp;[1]!ASAPSHEETNAME(),"Read the description of this formula on our website »»»")</f>
        <v>#NAME?</v>
      </c>
      <c r="C1" s="302"/>
      <c r="D1" s="302"/>
      <c r="E1" s="302"/>
      <c r="F1" s="302"/>
    </row>
    <row r="2" spans="1:6" s="35" customFormat="1" ht="24.75" customHeight="1">
      <c r="A2" s="30"/>
      <c r="B2" s="36" t="e">
        <f>"="&amp;[1]!ASAPSHEETNAME()&amp;"()"</f>
        <v>#NAME?</v>
      </c>
      <c r="C2" s="34"/>
      <c r="D2" s="34"/>
      <c r="E2" s="34"/>
      <c r="F2" s="34"/>
    </row>
    <row r="3" spans="2:3" ht="12.75">
      <c r="B3" s="1"/>
      <c r="C3" s="1"/>
    </row>
    <row r="4" ht="12.75">
      <c r="B4" s="7" t="s">
        <v>136</v>
      </c>
    </row>
    <row r="5" ht="5.25" customHeight="1"/>
    <row r="6" spans="2:3" ht="20.25">
      <c r="B6" s="8" t="s">
        <v>35</v>
      </c>
      <c r="C6" s="8"/>
    </row>
    <row r="7" spans="2:3" ht="4.5" customHeight="1">
      <c r="B7" s="8"/>
      <c r="C7" s="8"/>
    </row>
    <row r="8" spans="2:6" ht="12.75">
      <c r="B8" s="13" t="s">
        <v>277</v>
      </c>
      <c r="C8" s="10"/>
      <c r="D8" s="9" t="s">
        <v>72</v>
      </c>
      <c r="E8" s="10"/>
      <c r="F8" s="10" t="s">
        <v>70</v>
      </c>
    </row>
    <row r="9" spans="2:6" ht="12.75">
      <c r="B9" s="121">
        <v>0.7904</v>
      </c>
      <c r="C9" s="121"/>
      <c r="D9" s="122" t="e">
        <f>[1]!ASAPISFORMULA(B9)</f>
        <v>#NAME?</v>
      </c>
      <c r="E9" s="6"/>
      <c r="F9" s="39" t="e">
        <f>[1]!ASAPGETFORMULA(D9)</f>
        <v>#NAME?</v>
      </c>
    </row>
    <row r="10" spans="2:6" ht="12.75">
      <c r="B10" s="121">
        <v>0.1667</v>
      </c>
      <c r="C10" s="121"/>
      <c r="D10" s="123" t="e">
        <f>[1]!ASAPISFORMULA(B10)</f>
        <v>#NAME?</v>
      </c>
      <c r="E10" s="6"/>
      <c r="F10" s="39" t="e">
        <f>[1]!ASAPGETFORMULA(D10)</f>
        <v>#NAME?</v>
      </c>
    </row>
    <row r="11" spans="2:6" ht="12.75">
      <c r="B11" s="121">
        <v>0.8288</v>
      </c>
      <c r="C11" s="121"/>
      <c r="D11" s="123" t="e">
        <f>[1]!ASAPISFORMULA(B11)</f>
        <v>#NAME?</v>
      </c>
      <c r="E11" s="6"/>
      <c r="F11" s="39" t="e">
        <f>[1]!ASAPGETFORMULA(D11)</f>
        <v>#NAME?</v>
      </c>
    </row>
    <row r="12" spans="2:6" ht="12.75">
      <c r="B12" s="121">
        <v>0.8487</v>
      </c>
      <c r="C12" s="121"/>
      <c r="D12" s="123" t="e">
        <f>[1]!ASAPISFORMULA(B12)</f>
        <v>#NAME?</v>
      </c>
      <c r="E12" s="6"/>
      <c r="F12" s="39" t="e">
        <f>[1]!ASAPGETFORMULA(D12)</f>
        <v>#NAME?</v>
      </c>
    </row>
    <row r="13" spans="2:6" ht="12.75">
      <c r="B13" s="121">
        <v>0.1</v>
      </c>
      <c r="C13" s="121"/>
      <c r="D13" s="123" t="e">
        <f>[1]!ASAPISFORMULA(B13)</f>
        <v>#NAME?</v>
      </c>
      <c r="E13" s="6"/>
      <c r="F13" s="39" t="e">
        <f>[1]!ASAPGETFORMULA(D13)</f>
        <v>#NAME?</v>
      </c>
    </row>
    <row r="14" spans="2:6" ht="12.75">
      <c r="B14" s="121">
        <f ca="1">RAND()</f>
        <v>0.11100990494824559</v>
      </c>
      <c r="C14" s="121"/>
      <c r="D14" s="123" t="e">
        <f>[1]!ASAPISFORMULA(B14)</f>
        <v>#NAME?</v>
      </c>
      <c r="E14" s="6"/>
      <c r="F14" s="39" t="e">
        <f>[1]!ASAPGETFORMULA(D14)</f>
        <v>#NAME?</v>
      </c>
    </row>
    <row r="15" spans="2:6" ht="12.75">
      <c r="B15" s="121">
        <f ca="1">RAND()</f>
        <v>0.10429910164561074</v>
      </c>
      <c r="C15" s="121"/>
      <c r="D15" s="123" t="e">
        <f>[1]!ASAPISFORMULA(B15)</f>
        <v>#NAME?</v>
      </c>
      <c r="F15" s="39" t="e">
        <f>[1]!ASAPGETFORMULA(D15)</f>
        <v>#NAME?</v>
      </c>
    </row>
    <row r="16" spans="2:6" ht="12.75">
      <c r="B16" s="121">
        <f ca="1">RAND()</f>
        <v>0.6462977597264317</v>
      </c>
      <c r="C16" s="121"/>
      <c r="D16" s="123" t="e">
        <f>[1]!ASAPISFORMULA(B16)</f>
        <v>#NAME?</v>
      </c>
      <c r="F16" s="39" t="e">
        <f>[1]!ASAPGETFORMULA(D16)</f>
        <v>#NAME?</v>
      </c>
    </row>
    <row r="17" spans="2:6" ht="12.75">
      <c r="B17" s="121">
        <f ca="1">RAND()</f>
        <v>0.8393179437394934</v>
      </c>
      <c r="C17" s="121"/>
      <c r="D17" s="123" t="e">
        <f>[1]!ASAPISFORMULA(B17)</f>
        <v>#NAME?</v>
      </c>
      <c r="F17" s="39" t="e">
        <f>[1]!ASAPGETFORMULA(D17)</f>
        <v>#NAME?</v>
      </c>
    </row>
    <row r="18" spans="2:6" ht="12.75">
      <c r="B18" s="121">
        <v>0.3094</v>
      </c>
      <c r="C18" s="121"/>
      <c r="D18" s="123" t="e">
        <f>[1]!ASAPISFORMULA(B18)</f>
        <v>#NAME?</v>
      </c>
      <c r="F18" s="39" t="e">
        <f>[1]!ASAPGETFORMULA(D18)</f>
        <v>#NAME?</v>
      </c>
    </row>
    <row r="19" spans="2:6" ht="12.75">
      <c r="B19" s="121">
        <v>0.9629</v>
      </c>
      <c r="C19" s="121"/>
      <c r="D19" s="123" t="e">
        <f>[1]!ASAPISFORMULA(B19)</f>
        <v>#NAME?</v>
      </c>
      <c r="F19" s="39" t="e">
        <f>[1]!ASAPGETFORMULA(D19)</f>
        <v>#NAME?</v>
      </c>
    </row>
    <row r="20" spans="2:6" ht="12.75">
      <c r="B20" s="121">
        <v>0.0523</v>
      </c>
      <c r="C20" s="121"/>
      <c r="D20" s="123" t="e">
        <f>[1]!ASAPISFORMULA(B20)</f>
        <v>#NAME?</v>
      </c>
      <c r="F20" s="39" t="e">
        <f>[1]!ASAPGETFORMULA(D20)</f>
        <v>#NAME?</v>
      </c>
    </row>
    <row r="21" spans="2:6" ht="12.75">
      <c r="B21" s="121">
        <v>0.6593</v>
      </c>
      <c r="C21" s="121"/>
      <c r="D21" s="123" t="e">
        <f>[1]!ASAPISFORMULA(B21)</f>
        <v>#NAME?</v>
      </c>
      <c r="F21" s="39" t="e">
        <f>[1]!ASAPGETFORMULA(D21)</f>
        <v>#NAME?</v>
      </c>
    </row>
    <row r="22" spans="2:6" ht="12.75">
      <c r="B22" s="121">
        <f ca="1">RAND()</f>
        <v>0.5658996329480535</v>
      </c>
      <c r="C22" s="121"/>
      <c r="D22" s="123" t="e">
        <f>[1]!ASAPISFORMULA(B22)</f>
        <v>#NAME?</v>
      </c>
      <c r="F22" s="39" t="e">
        <f>[1]!ASAPGETFORMULA(D22)</f>
        <v>#NAME?</v>
      </c>
    </row>
    <row r="23" spans="2:6" ht="12.75">
      <c r="B23" s="121">
        <v>0.7779</v>
      </c>
      <c r="C23" s="121"/>
      <c r="D23" s="123" t="e">
        <f>[1]!ASAPISFORMULA(B23)</f>
        <v>#NAME?</v>
      </c>
      <c r="F23" s="39" t="e">
        <f>[1]!ASAPGETFORMULA(D23)</f>
        <v>#NAME?</v>
      </c>
    </row>
    <row r="24" spans="2:6" ht="12.75">
      <c r="B24" s="121">
        <v>0.9652</v>
      </c>
      <c r="C24" s="121"/>
      <c r="D24" s="123" t="e">
        <f>[1]!ASAPISFORMULA(B24)</f>
        <v>#NAME?</v>
      </c>
      <c r="F24" s="39" t="e">
        <f>[1]!ASAPGETFORMULA(D24)</f>
        <v>#NAME?</v>
      </c>
    </row>
    <row r="25" spans="2:6" ht="12.75">
      <c r="B25" s="121">
        <v>0.6209</v>
      </c>
      <c r="C25" s="121"/>
      <c r="D25" s="123" t="e">
        <f>[1]!ASAPISFORMULA(B25)</f>
        <v>#NAME?</v>
      </c>
      <c r="F25" s="39" t="e">
        <f>[1]!ASAPGETFORMULA(D25)</f>
        <v>#NAME?</v>
      </c>
    </row>
    <row r="26" spans="2:6" ht="12.75">
      <c r="B26" s="121">
        <v>0.6697</v>
      </c>
      <c r="C26" s="121"/>
      <c r="D26" s="123" t="e">
        <f>[1]!ASAPISFORMULA(B26)</f>
        <v>#NAME?</v>
      </c>
      <c r="F26" s="39" t="e">
        <f>[1]!ASAPGETFORMULA(D26)</f>
        <v>#NAME?</v>
      </c>
    </row>
    <row r="27" spans="2:6" ht="12.75">
      <c r="B27" s="121">
        <v>0.3998</v>
      </c>
      <c r="C27" s="121"/>
      <c r="D27" s="123" t="e">
        <f>[1]!ASAPISFORMULA(B27)</f>
        <v>#NAME?</v>
      </c>
      <c r="F27" s="39" t="e">
        <f>[1]!ASAPGETFORMULA(D27)</f>
        <v>#NAME?</v>
      </c>
    </row>
    <row r="28" spans="2:6" ht="12.75">
      <c r="B28" s="121">
        <v>0.7701</v>
      </c>
      <c r="C28" s="121"/>
      <c r="D28" s="123" t="e">
        <f>[1]!ASAPISFORMULA(B28)</f>
        <v>#NAME?</v>
      </c>
      <c r="F28" s="39" t="e">
        <f>[1]!ASAPGETFORMULA(D28)</f>
        <v>#NAME?</v>
      </c>
    </row>
    <row r="29" spans="2:6" ht="12.75">
      <c r="B29" s="121">
        <v>0.3376</v>
      </c>
      <c r="C29" s="121"/>
      <c r="D29" s="123" t="e">
        <f>[1]!ASAPISFORMULA(B29)</f>
        <v>#NAME?</v>
      </c>
      <c r="F29" s="39" t="e">
        <f>[1]!ASAPGETFORMULA(D29)</f>
        <v>#NAME?</v>
      </c>
    </row>
    <row r="30" spans="2:6" ht="12.75">
      <c r="B30" s="121">
        <v>0.5647</v>
      </c>
      <c r="C30" s="121"/>
      <c r="D30" s="123" t="e">
        <f>[1]!ASAPISFORMULA(B30)</f>
        <v>#NAME?</v>
      </c>
      <c r="F30" s="39" t="e">
        <f>[1]!ASAPGETFORMULA(D30)</f>
        <v>#NAME?</v>
      </c>
    </row>
    <row r="31" spans="2:6" ht="12.75">
      <c r="B31" s="121">
        <v>0.9148</v>
      </c>
      <c r="C31" s="121"/>
      <c r="D31" s="123" t="e">
        <f>[1]!ASAPISFORMULA(B31)</f>
        <v>#NAME?</v>
      </c>
      <c r="F31" s="39" t="e">
        <f>[1]!ASAPGETFORMULA(D31)</f>
        <v>#NAME?</v>
      </c>
    </row>
    <row r="32" spans="2:6" ht="12.75">
      <c r="B32" s="121">
        <v>0.3248</v>
      </c>
      <c r="C32" s="121"/>
      <c r="D32" s="123" t="e">
        <f>[1]!ASAPISFORMULA(B32)</f>
        <v>#NAME?</v>
      </c>
      <c r="F32" s="39" t="e">
        <f>[1]!ASAPGETFORMULA(D32)</f>
        <v>#NAME?</v>
      </c>
    </row>
    <row r="33" spans="2:6" ht="12.75">
      <c r="B33" s="121">
        <v>0.5437</v>
      </c>
      <c r="C33" s="121"/>
      <c r="D33" s="123" t="e">
        <f>[1]!ASAPISFORMULA(B33)</f>
        <v>#NAME?</v>
      </c>
      <c r="F33" s="39" t="e">
        <f>[1]!ASAPGETFORMULA(D33)</f>
        <v>#NAME?</v>
      </c>
    </row>
    <row r="34" spans="2:6" ht="12.75">
      <c r="B34" s="121">
        <v>0.7129</v>
      </c>
      <c r="C34" s="121"/>
      <c r="D34" s="123" t="e">
        <f>[1]!ASAPISFORMULA(B34)</f>
        <v>#NAME?</v>
      </c>
      <c r="F34" s="39" t="e">
        <f>[1]!ASAPGETFORMULA(D34)</f>
        <v>#NAME?</v>
      </c>
    </row>
    <row r="35" spans="2:6" ht="12.75">
      <c r="B35" s="121">
        <v>0.3998</v>
      </c>
      <c r="C35" s="121"/>
      <c r="D35" s="123" t="e">
        <f>[1]!ASAPISFORMULA(B35)</f>
        <v>#NAME?</v>
      </c>
      <c r="F35" s="39" t="e">
        <f>[1]!ASAPGETFORMULA(D35)</f>
        <v>#NAME?</v>
      </c>
    </row>
    <row r="36" spans="2:6" ht="12.75">
      <c r="B36" s="121">
        <v>0.8732</v>
      </c>
      <c r="C36" s="121"/>
      <c r="D36" s="123" t="e">
        <f>[1]!ASAPISFORMULA(B36)</f>
        <v>#NAME?</v>
      </c>
      <c r="F36" s="39" t="e">
        <f>[1]!ASAPGETFORMULA(D36)</f>
        <v>#NAME?</v>
      </c>
    </row>
    <row r="37" spans="2:6" ht="12.75">
      <c r="B37" s="121">
        <v>0.8548</v>
      </c>
      <c r="C37" s="121"/>
      <c r="D37" s="124" t="e">
        <f>[1]!ASAPISFORMULA(B37)</f>
        <v>#NAME?</v>
      </c>
      <c r="F37" s="39" t="e">
        <f>[1]!ASAPGETFORMULA(D37)</f>
        <v>#NAME?</v>
      </c>
    </row>
    <row r="40" spans="2:6" ht="12.75">
      <c r="B40" s="24" t="s">
        <v>135</v>
      </c>
      <c r="C40" s="24"/>
      <c r="D40" s="7">
        <f>COUNTIF(D9:D37,TRUE)</f>
        <v>0</v>
      </c>
      <c r="F40" s="39" t="e">
        <f>[1]!ASAPGETFORMULA(D40)</f>
        <v>#NAME?</v>
      </c>
    </row>
    <row r="41" ht="12.75">
      <c r="F41" s="39"/>
    </row>
  </sheetData>
  <sheetProtection formatCells="0" formatColumns="0" formatRows="0"/>
  <mergeCells count="1">
    <mergeCell ref="B1:F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25.xml><?xml version="1.0" encoding="utf-8"?>
<worksheet xmlns="http://schemas.openxmlformats.org/spreadsheetml/2006/main" xmlns:r="http://schemas.openxmlformats.org/officeDocument/2006/relationships">
  <sheetPr codeName="Sheet32"/>
  <dimension ref="A1:K13"/>
  <sheetViews>
    <sheetView showGridLines="0" zoomScalePageLayoutView="0" workbookViewId="0" topLeftCell="A1">
      <selection activeCell="A1" sqref="A1"/>
    </sheetView>
  </sheetViews>
  <sheetFormatPr defaultColWidth="9.140625" defaultRowHeight="12.75"/>
  <cols>
    <col min="1" max="1" width="10.7109375" style="7" customWidth="1"/>
    <col min="2" max="2" width="65.57421875" style="7" customWidth="1"/>
    <col min="3" max="3" width="2.00390625" style="7" customWidth="1"/>
    <col min="4" max="4" width="15.7109375" style="7" customWidth="1"/>
    <col min="5" max="5" width="4.7109375" style="7" customWidth="1"/>
    <col min="6" max="6" width="28.7109375" style="7" bestFit="1" customWidth="1"/>
    <col min="7" max="13" width="6.28125" style="7" customWidth="1"/>
    <col min="14" max="16384" width="9.140625" style="7" customWidth="1"/>
  </cols>
  <sheetData>
    <row r="1" spans="1:6" s="35" customFormat="1" ht="25.5" customHeight="1">
      <c r="A1" s="30" t="s">
        <v>207</v>
      </c>
      <c r="B1" s="301" t="e">
        <f>HYPERLINK("http://www.asap-utilities.com/asap-utilities-excel-tools-tip.php?tip=259&amp;utilities=97#"&amp;[1]!ASAPSHEETNAME(),"Read the description of this formula on our website »»»")</f>
        <v>#NAME?</v>
      </c>
      <c r="C1" s="302"/>
      <c r="D1" s="302"/>
      <c r="E1" s="302"/>
      <c r="F1" s="302"/>
    </row>
    <row r="2" spans="1:6" s="35" customFormat="1" ht="24.75" customHeight="1">
      <c r="A2" s="30"/>
      <c r="B2" s="36" t="e">
        <f>"="&amp;[1]!ASAPSHEETNAME()&amp;"()"</f>
        <v>#NAME?</v>
      </c>
      <c r="C2" s="34"/>
      <c r="D2" s="34"/>
      <c r="E2" s="34"/>
      <c r="F2" s="34"/>
    </row>
    <row r="3" spans="2:3" ht="12.75">
      <c r="B3" s="1"/>
      <c r="C3" s="1"/>
    </row>
    <row r="4" spans="2:11" ht="76.5" customHeight="1">
      <c r="B4" s="303" t="s">
        <v>306</v>
      </c>
      <c r="C4" s="304"/>
      <c r="D4" s="304"/>
      <c r="E4" s="304"/>
      <c r="F4" s="304"/>
      <c r="G4" s="304"/>
      <c r="H4" s="304"/>
      <c r="I4" s="304"/>
      <c r="J4" s="304"/>
      <c r="K4" s="304"/>
    </row>
    <row r="5" ht="5.25" customHeight="1"/>
    <row r="6" spans="2:3" ht="20.25">
      <c r="B6" s="8" t="s">
        <v>35</v>
      </c>
      <c r="C6" s="8"/>
    </row>
    <row r="7" spans="2:3" ht="4.5" customHeight="1">
      <c r="B7" s="8"/>
      <c r="C7" s="8"/>
    </row>
    <row r="8" spans="2:6" ht="12.75">
      <c r="B8" s="284" t="s">
        <v>310</v>
      </c>
      <c r="C8" s="10"/>
      <c r="D8" s="9" t="s">
        <v>72</v>
      </c>
      <c r="E8" s="10"/>
      <c r="F8" s="10" t="s">
        <v>70</v>
      </c>
    </row>
    <row r="9" spans="2:6" ht="57" customHeight="1">
      <c r="B9" s="283" t="s">
        <v>312</v>
      </c>
      <c r="C9" s="295" t="s">
        <v>311</v>
      </c>
      <c r="D9" s="288" t="e">
        <f>[1]!ASAPLOADIMAGE(B9,40)</f>
        <v>#NAME?</v>
      </c>
      <c r="E9" s="294"/>
      <c r="F9" s="287" t="e">
        <f>[1]!ASAPGETFORMULA(D9)</f>
        <v>#NAME?</v>
      </c>
    </row>
    <row r="10" spans="2:6" ht="57" customHeight="1">
      <c r="B10" s="283" t="s">
        <v>313</v>
      </c>
      <c r="C10" s="295" t="s">
        <v>311</v>
      </c>
      <c r="D10" s="288" t="e">
        <f>[1]!ASAPLOADIMAGE(B10,100)</f>
        <v>#NAME?</v>
      </c>
      <c r="E10" s="294"/>
      <c r="F10" s="287" t="e">
        <f>[1]!ASAPGETFORMULA(D10)</f>
        <v>#NAME?</v>
      </c>
    </row>
    <row r="11" spans="2:6" ht="57" customHeight="1">
      <c r="B11" s="285" t="s">
        <v>307</v>
      </c>
      <c r="C11" s="285" t="s">
        <v>311</v>
      </c>
      <c r="D11" s="288" t="e">
        <f>[1]!ASAPLOADIMAGE(B11)</f>
        <v>#NAME?</v>
      </c>
      <c r="E11" s="286"/>
      <c r="F11" s="287" t="e">
        <f>[1]!ASAPGETFORMULA(D11)</f>
        <v>#NAME?</v>
      </c>
    </row>
    <row r="12" spans="2:6" ht="57" customHeight="1">
      <c r="B12" s="286" t="s">
        <v>309</v>
      </c>
      <c r="C12" s="296" t="s">
        <v>311</v>
      </c>
      <c r="D12" s="288" t="e">
        <f>[1]!ASAPLOADIMAGE(B12)</f>
        <v>#NAME?</v>
      </c>
      <c r="E12" s="286"/>
      <c r="F12" s="287" t="e">
        <f>[1]!ASAPGETFORMULA(D12)</f>
        <v>#NAME?</v>
      </c>
    </row>
    <row r="13" spans="2:6" ht="57" customHeight="1">
      <c r="B13" s="286" t="s">
        <v>308</v>
      </c>
      <c r="C13" s="296" t="s">
        <v>311</v>
      </c>
      <c r="D13" s="289" t="e">
        <f>[1]!ASAPLOADIMAGE(B13)</f>
        <v>#NAME?</v>
      </c>
      <c r="E13" s="286"/>
      <c r="F13" s="287" t="e">
        <f>[1]!ASAPGETFORMULA(D13)</f>
        <v>#NAME?</v>
      </c>
    </row>
    <row r="14" ht="27" customHeight="1"/>
    <row r="16" ht="54" customHeight="1"/>
  </sheetData>
  <sheetProtection formatCells="0" formatColumns="0" formatRows="0"/>
  <mergeCells count="2">
    <mergeCell ref="B1:F1"/>
    <mergeCell ref="B4:K4"/>
  </mergeCells>
  <hyperlinks>
    <hyperlink ref="A1" location="'Index sheet'!A1" display="««« back "/>
  </hyperlinks>
  <printOptions/>
  <pageMargins left="0.75" right="0.75" top="1" bottom="1" header="0.5" footer="0.5"/>
  <pageSetup horizontalDpi="1200" verticalDpi="12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23"/>
  <dimension ref="A1:T63"/>
  <sheetViews>
    <sheetView showGridLines="0" zoomScalePageLayoutView="0" workbookViewId="0" topLeftCell="A1">
      <selection activeCell="A1" sqref="A1"/>
    </sheetView>
  </sheetViews>
  <sheetFormatPr defaultColWidth="9.140625" defaultRowHeight="12.75"/>
  <cols>
    <col min="1" max="1" width="10.7109375" style="7" customWidth="1"/>
    <col min="2" max="2" width="20.8515625" style="7" customWidth="1"/>
    <col min="3" max="3" width="5.28125" style="7" customWidth="1"/>
    <col min="4" max="4" width="37.00390625" style="7" customWidth="1"/>
    <col min="5" max="5" width="4.7109375" style="7" customWidth="1"/>
    <col min="6" max="6" width="28.7109375" style="7" bestFit="1" customWidth="1"/>
    <col min="7" max="10" width="6.28125" style="7" customWidth="1"/>
    <col min="11" max="11" width="25.421875" style="7" customWidth="1"/>
    <col min="12" max="12" width="6.28125" style="7" customWidth="1"/>
    <col min="13" max="13" width="11.140625" style="7" bestFit="1" customWidth="1"/>
    <col min="14" max="16384" width="9.140625" style="7" customWidth="1"/>
  </cols>
  <sheetData>
    <row r="1" spans="1:6" s="35" customFormat="1" ht="25.5" customHeight="1">
      <c r="A1" s="30" t="s">
        <v>207</v>
      </c>
      <c r="B1" s="301" t="e">
        <f>HYPERLINK("http://www.asap-utilities.com/asap-utilities-excel-tools-tip.php?tip=259&amp;utilities=97#"&amp;[1]!ASAPSHEETNAME(),"Read the description of this formula on our website »»»")</f>
        <v>#NAME?</v>
      </c>
      <c r="C1" s="302"/>
      <c r="D1" s="302"/>
      <c r="E1" s="302"/>
      <c r="F1" s="302"/>
    </row>
    <row r="2" spans="1:6" s="35" customFormat="1" ht="24.75" customHeight="1">
      <c r="A2" s="30"/>
      <c r="B2" s="36" t="e">
        <f>"="&amp;[1]!ASAPSHEETNAME()&amp;"()"</f>
        <v>#NAME?</v>
      </c>
      <c r="C2" s="34"/>
      <c r="D2" s="34"/>
      <c r="E2" s="34"/>
      <c r="F2" s="34"/>
    </row>
    <row r="3" spans="2:3" ht="12.75">
      <c r="B3" s="1"/>
      <c r="C3" s="1"/>
    </row>
    <row r="4" spans="2:12" ht="89.25" customHeight="1">
      <c r="B4" s="305" t="s">
        <v>137</v>
      </c>
      <c r="C4" s="305"/>
      <c r="D4" s="305"/>
      <c r="E4" s="305"/>
      <c r="F4" s="305"/>
      <c r="G4" s="305"/>
      <c r="H4" s="305"/>
      <c r="I4" s="305"/>
      <c r="J4" s="305"/>
      <c r="K4" s="305"/>
      <c r="L4" s="305"/>
    </row>
    <row r="5" ht="5.25" customHeight="1"/>
    <row r="6" spans="2:6" ht="20.25">
      <c r="B6" s="8" t="s">
        <v>3</v>
      </c>
      <c r="C6" s="11"/>
      <c r="D6" s="12"/>
      <c r="E6" s="12"/>
      <c r="F6" s="12"/>
    </row>
    <row r="7" spans="2:6" ht="4.5" customHeight="1">
      <c r="B7" s="8"/>
      <c r="C7" s="11"/>
      <c r="D7" s="12"/>
      <c r="E7" s="12"/>
      <c r="F7" s="12"/>
    </row>
    <row r="8" spans="2:6" ht="12.75">
      <c r="B8" s="13" t="s">
        <v>138</v>
      </c>
      <c r="C8" s="14"/>
      <c r="D8" s="15" t="s">
        <v>72</v>
      </c>
      <c r="E8" s="14"/>
      <c r="F8" s="12"/>
    </row>
    <row r="9" spans="2:6" ht="12.75">
      <c r="B9" s="127">
        <f>1/80</f>
        <v>0.0125</v>
      </c>
      <c r="C9" s="16"/>
      <c r="D9" s="128" t="e">
        <f>[1]!ASAPMERGECELLS(B9:B13," | ")</f>
        <v>#NAME?</v>
      </c>
      <c r="E9" s="29"/>
      <c r="F9" s="28"/>
    </row>
    <row r="10" spans="2:6" ht="12.75">
      <c r="B10" s="18">
        <v>5.7</v>
      </c>
      <c r="C10" s="16"/>
      <c r="D10" s="17"/>
      <c r="E10" s="17"/>
      <c r="F10" s="19"/>
    </row>
    <row r="11" spans="2:6" ht="12.75">
      <c r="B11" s="20">
        <v>400</v>
      </c>
      <c r="C11" s="16"/>
      <c r="D11" s="14" t="s">
        <v>64</v>
      </c>
      <c r="E11" s="17"/>
      <c r="F11" s="19"/>
    </row>
    <row r="12" spans="2:6" ht="12.75">
      <c r="B12" s="21">
        <v>12</v>
      </c>
      <c r="C12" s="12"/>
      <c r="D12" s="19" t="e">
        <f>[1]!ASAPGETFORMULA(D9)</f>
        <v>#NAME?</v>
      </c>
      <c r="E12" s="12"/>
      <c r="F12" s="12"/>
    </row>
    <row r="13" spans="2:6" ht="12.75">
      <c r="B13" s="22">
        <v>40494</v>
      </c>
      <c r="C13" s="12"/>
      <c r="D13" s="12"/>
      <c r="E13" s="12"/>
      <c r="F13" s="12"/>
    </row>
    <row r="14" spans="3:6" ht="12.75">
      <c r="C14" s="12"/>
      <c r="D14" s="12"/>
      <c r="E14" s="12"/>
      <c r="F14" s="12"/>
    </row>
    <row r="15" spans="2:6" ht="20.25">
      <c r="B15" s="8" t="s">
        <v>4</v>
      </c>
      <c r="C15" s="11"/>
      <c r="D15" s="12"/>
      <c r="E15" s="12"/>
      <c r="F15" s="12"/>
    </row>
    <row r="16" spans="2:6" ht="4.5" customHeight="1">
      <c r="B16" s="8"/>
      <c r="C16" s="11"/>
      <c r="D16" s="12"/>
      <c r="E16" s="12"/>
      <c r="F16" s="12"/>
    </row>
    <row r="17" spans="2:6" ht="12.75">
      <c r="B17" s="13" t="s">
        <v>138</v>
      </c>
      <c r="C17" s="14"/>
      <c r="D17" s="15" t="s">
        <v>72</v>
      </c>
      <c r="E17" s="14"/>
      <c r="F17" s="12"/>
    </row>
    <row r="18" spans="2:6" ht="12.75">
      <c r="B18" s="23" t="s">
        <v>140</v>
      </c>
      <c r="C18" s="16"/>
      <c r="D18" s="128" t="e">
        <f>[1]!ASAPMERGECELLS(B18:B21,"/")</f>
        <v>#NAME?</v>
      </c>
      <c r="E18" s="29"/>
      <c r="F18" s="28"/>
    </row>
    <row r="19" spans="2:6" ht="12.75">
      <c r="B19" s="23" t="s">
        <v>141</v>
      </c>
      <c r="C19" s="16"/>
      <c r="D19" s="17"/>
      <c r="E19" s="17"/>
      <c r="F19" s="19"/>
    </row>
    <row r="20" spans="2:6" ht="12.75">
      <c r="B20" s="23" t="s">
        <v>142</v>
      </c>
      <c r="C20" s="16"/>
      <c r="D20" s="14" t="s">
        <v>64</v>
      </c>
      <c r="E20" s="17"/>
      <c r="F20" s="19"/>
    </row>
    <row r="21" spans="2:6" ht="12.75">
      <c r="B21" s="23" t="s">
        <v>143</v>
      </c>
      <c r="C21" s="12"/>
      <c r="D21" s="19" t="e">
        <f>[1]!ASAPGETFORMULA(D18)</f>
        <v>#NAME?</v>
      </c>
      <c r="E21" s="12"/>
      <c r="F21" s="12"/>
    </row>
    <row r="22" spans="2:6" ht="12.75">
      <c r="B22" s="23"/>
      <c r="C22" s="12"/>
      <c r="D22" s="12"/>
      <c r="E22" s="12"/>
      <c r="F22" s="12"/>
    </row>
    <row r="23" spans="2:6" ht="20.25">
      <c r="B23" s="8" t="s">
        <v>175</v>
      </c>
      <c r="C23" s="11"/>
      <c r="D23" s="12"/>
      <c r="E23" s="12"/>
      <c r="F23" s="12"/>
    </row>
    <row r="24" spans="2:6" ht="4.5" customHeight="1">
      <c r="B24" s="8"/>
      <c r="C24" s="11"/>
      <c r="D24" s="12"/>
      <c r="E24" s="12"/>
      <c r="F24" s="12"/>
    </row>
    <row r="25" spans="2:6" ht="12.75">
      <c r="B25" s="13" t="s">
        <v>144</v>
      </c>
      <c r="C25" s="10"/>
      <c r="D25" s="9" t="s">
        <v>72</v>
      </c>
      <c r="E25" s="10" t="s">
        <v>41</v>
      </c>
      <c r="F25" s="25"/>
    </row>
    <row r="26" spans="2:6" ht="12.75">
      <c r="B26" s="22">
        <v>40493</v>
      </c>
      <c r="C26" s="16"/>
      <c r="D26" s="122" t="e">
        <f>[1]!ASAPMERGECELLS((B$25,B26)," ")</f>
        <v>#NAME?</v>
      </c>
      <c r="E26" s="19" t="e">
        <f>[1]!ASAPGETFORMULA(D26)</f>
        <v>#NAME?</v>
      </c>
      <c r="F26" s="12"/>
    </row>
    <row r="27" spans="2:6" ht="12.75">
      <c r="B27" s="22">
        <v>40500</v>
      </c>
      <c r="C27" s="16"/>
      <c r="D27" s="123" t="e">
        <f>[1]!ASAPMERGECELLS((B$25,B27)," ")</f>
        <v>#NAME?</v>
      </c>
      <c r="E27" s="19" t="e">
        <f>[1]!ASAPGETFORMULA(D27)</f>
        <v>#NAME?</v>
      </c>
      <c r="F27" s="19"/>
    </row>
    <row r="28" spans="2:6" ht="12.75">
      <c r="B28" s="22">
        <v>40507</v>
      </c>
      <c r="C28" s="16"/>
      <c r="D28" s="123" t="e">
        <f>[1]!ASAPMERGECELLS((B$25,B28)," ")</f>
        <v>#NAME?</v>
      </c>
      <c r="E28" s="19" t="e">
        <f>[1]!ASAPGETFORMULA(D28)</f>
        <v>#NAME?</v>
      </c>
      <c r="F28" s="19"/>
    </row>
    <row r="29" spans="2:6" ht="12.75">
      <c r="B29" s="22">
        <v>40514</v>
      </c>
      <c r="C29" s="12"/>
      <c r="D29" s="124" t="e">
        <f>[1]!ASAPMERGECELLS((B$25,B29)," ")</f>
        <v>#NAME?</v>
      </c>
      <c r="E29" s="19" t="e">
        <f>[1]!ASAPGETFORMULA(D29)</f>
        <v>#NAME?</v>
      </c>
      <c r="F29" s="12"/>
    </row>
    <row r="30" spans="2:6" ht="12.75">
      <c r="B30" s="23"/>
      <c r="C30" s="12"/>
      <c r="D30" s="19"/>
      <c r="E30" s="12"/>
      <c r="F30" s="12"/>
    </row>
    <row r="31" spans="2:6" ht="20.25">
      <c r="B31" s="8" t="s">
        <v>176</v>
      </c>
      <c r="C31" s="11"/>
      <c r="D31" s="12"/>
      <c r="E31" s="12"/>
      <c r="F31" s="12"/>
    </row>
    <row r="32" spans="2:6" ht="4.5" customHeight="1">
      <c r="B32" s="8"/>
      <c r="C32" s="11"/>
      <c r="D32" s="12"/>
      <c r="E32" s="12"/>
      <c r="F32" s="12"/>
    </row>
    <row r="33" spans="2:6" ht="12.75">
      <c r="B33" s="13" t="s">
        <v>138</v>
      </c>
      <c r="C33" s="14"/>
      <c r="D33" s="15" t="s">
        <v>72</v>
      </c>
      <c r="E33" s="12"/>
      <c r="F33" s="12"/>
    </row>
    <row r="34" spans="2:20" ht="12.75">
      <c r="B34" s="7" t="s">
        <v>145</v>
      </c>
      <c r="C34" s="12"/>
      <c r="D34" s="128" t="e">
        <f>[1]!ASAPMERGECELLS(B34:B63,", ")</f>
        <v>#NAME?</v>
      </c>
      <c r="E34" s="27"/>
      <c r="F34" s="27"/>
      <c r="G34" s="27"/>
      <c r="H34" s="27"/>
      <c r="I34" s="27"/>
      <c r="J34" s="27"/>
      <c r="K34" s="27"/>
      <c r="L34" s="27"/>
      <c r="M34" s="27"/>
      <c r="N34" s="27"/>
      <c r="O34" s="27"/>
      <c r="P34" s="27"/>
      <c r="Q34" s="27"/>
      <c r="R34" s="27"/>
      <c r="S34" s="27"/>
      <c r="T34" s="28"/>
    </row>
    <row r="35" spans="2:6" ht="12.75">
      <c r="B35" s="7" t="s">
        <v>146</v>
      </c>
      <c r="C35" s="12"/>
      <c r="D35" s="17"/>
      <c r="E35" s="12"/>
      <c r="F35" s="12"/>
    </row>
    <row r="36" spans="2:6" ht="12.75">
      <c r="B36" s="7" t="s">
        <v>147</v>
      </c>
      <c r="C36" s="12"/>
      <c r="D36" s="14" t="s">
        <v>64</v>
      </c>
      <c r="E36" s="12"/>
      <c r="F36" s="12"/>
    </row>
    <row r="37" spans="2:6" ht="12.75">
      <c r="B37" s="7" t="s">
        <v>148</v>
      </c>
      <c r="C37" s="12"/>
      <c r="D37" s="19" t="e">
        <f>[1]!ASAPGETFORMULA(D34)</f>
        <v>#NAME?</v>
      </c>
      <c r="E37" s="12"/>
      <c r="F37" s="12"/>
    </row>
    <row r="38" spans="2:3" ht="12.75">
      <c r="B38" s="7" t="s">
        <v>149</v>
      </c>
      <c r="C38" s="12"/>
    </row>
    <row r="39" spans="2:4" ht="12.75">
      <c r="B39" s="7" t="s">
        <v>150</v>
      </c>
      <c r="C39" s="12"/>
      <c r="D39" s="24" t="s">
        <v>139</v>
      </c>
    </row>
    <row r="40" spans="2:4" ht="12.75">
      <c r="B40" s="7" t="s">
        <v>151</v>
      </c>
      <c r="C40" s="12"/>
      <c r="D40" s="7" t="str">
        <f>B34&amp;", "&amp;B35&amp;", "&amp;B36&amp;", "&amp;B37&amp;", "&amp;B38&amp;", "&amp;B39&amp;", "&amp;B40&amp;", "&amp;B41&amp;", "&amp;B42&amp;", "&amp;B43&amp;", "&amp;B44&amp;", "&amp;B45&amp;", "&amp;B46&amp;", "&amp;B47&amp;", "&amp;B48&amp;", "&amp;B49&amp;", "&amp;B50&amp;", "&amp;B51&amp;", "&amp;B52&amp;", "&amp;B53&amp;", "&amp;B54&amp;", "&amp;B55&amp;", "&amp;B56&amp;", "&amp;B57&amp;", "&amp;B58&amp;", "&amp;B59&amp;", "&amp;B60&amp;", "&amp;B61&amp;", "&amp;B62&amp;", "&amp;B63</f>
        <v>BEAV, BESI, AATK, BFAM, CCOMP, BNHN, ACLS, BIOM, CCRD, BBBY, BFEN, BBGI, CBUK, BIORY, BASI, BCIS, AALA, BFRE, BEIQ, BKNW, BRKC, BSXT, ACTT, ABIZ, CALD, BRKS, AFAM, ACME, CAFEW, ABAX</v>
      </c>
    </row>
    <row r="41" spans="2:3" ht="12.75">
      <c r="B41" s="7" t="s">
        <v>152</v>
      </c>
      <c r="C41" s="12"/>
    </row>
    <row r="42" spans="2:4" ht="12.75">
      <c r="B42" s="7" t="s">
        <v>153</v>
      </c>
      <c r="C42" s="12"/>
      <c r="D42" s="14" t="s">
        <v>64</v>
      </c>
    </row>
    <row r="43" spans="2:4" ht="12.75">
      <c r="B43" s="7" t="s">
        <v>154</v>
      </c>
      <c r="C43" s="12"/>
      <c r="D43" s="19" t="e">
        <f>[1]!ASAPGETFORMULA(D40)</f>
        <v>#NAME?</v>
      </c>
    </row>
    <row r="44" spans="2:3" ht="12.75">
      <c r="B44" s="7" t="s">
        <v>155</v>
      </c>
      <c r="C44" s="12"/>
    </row>
    <row r="45" spans="2:3" ht="12.75">
      <c r="B45" s="7" t="s">
        <v>156</v>
      </c>
      <c r="C45" s="12"/>
    </row>
    <row r="46" spans="2:3" ht="12.75">
      <c r="B46" s="7" t="s">
        <v>157</v>
      </c>
      <c r="C46" s="12"/>
    </row>
    <row r="47" spans="2:3" ht="12.75">
      <c r="B47" s="7" t="s">
        <v>158</v>
      </c>
      <c r="C47" s="12"/>
    </row>
    <row r="48" spans="2:16" ht="12.75">
      <c r="B48" s="7" t="s">
        <v>159</v>
      </c>
      <c r="C48" s="12"/>
      <c r="M48" s="12"/>
      <c r="N48" s="12"/>
      <c r="P48" s="12"/>
    </row>
    <row r="49" spans="2:16" ht="12.75">
      <c r="B49" s="7" t="s">
        <v>160</v>
      </c>
      <c r="C49" s="12"/>
      <c r="M49" s="12"/>
      <c r="N49" s="12"/>
      <c r="P49" s="12"/>
    </row>
    <row r="50" spans="2:16" ht="12.75">
      <c r="B50" s="7" t="s">
        <v>161</v>
      </c>
      <c r="C50" s="12"/>
      <c r="M50" s="12"/>
      <c r="N50" s="12"/>
      <c r="P50" s="12"/>
    </row>
    <row r="51" spans="2:16" ht="12.75">
      <c r="B51" s="7" t="s">
        <v>162</v>
      </c>
      <c r="C51" s="12"/>
      <c r="M51" s="12"/>
      <c r="N51" s="12"/>
      <c r="P51" s="12"/>
    </row>
    <row r="52" spans="2:16" ht="12.75">
      <c r="B52" s="7" t="s">
        <v>163</v>
      </c>
      <c r="C52" s="12"/>
      <c r="M52" s="12"/>
      <c r="N52" s="12"/>
      <c r="P52" s="12"/>
    </row>
    <row r="53" spans="2:16" ht="12.75">
      <c r="B53" s="7" t="s">
        <v>164</v>
      </c>
      <c r="C53" s="12"/>
      <c r="M53" s="12"/>
      <c r="N53" s="12"/>
      <c r="P53" s="12"/>
    </row>
    <row r="54" spans="2:16" ht="12.75">
      <c r="B54" s="7" t="s">
        <v>165</v>
      </c>
      <c r="C54" s="12"/>
      <c r="M54" s="12"/>
      <c r="N54" s="12"/>
      <c r="P54" s="12"/>
    </row>
    <row r="55" spans="2:16" ht="12.75">
      <c r="B55" s="7" t="s">
        <v>166</v>
      </c>
      <c r="C55" s="12"/>
      <c r="M55" s="12"/>
      <c r="N55" s="12"/>
      <c r="P55" s="12"/>
    </row>
    <row r="56" spans="2:16" ht="12.75">
      <c r="B56" s="7" t="s">
        <v>167</v>
      </c>
      <c r="C56" s="12"/>
      <c r="M56" s="12"/>
      <c r="N56" s="12"/>
      <c r="P56" s="12"/>
    </row>
    <row r="57" spans="2:16" ht="12.75">
      <c r="B57" s="7" t="s">
        <v>168</v>
      </c>
      <c r="C57" s="12"/>
      <c r="M57" s="12"/>
      <c r="N57" s="12"/>
      <c r="P57" s="12"/>
    </row>
    <row r="58" spans="2:16" ht="12.75">
      <c r="B58" s="7" t="s">
        <v>169</v>
      </c>
      <c r="C58" s="12"/>
      <c r="M58" s="12"/>
      <c r="N58" s="12"/>
      <c r="P58" s="12"/>
    </row>
    <row r="59" spans="2:16" ht="12.75">
      <c r="B59" s="7" t="s">
        <v>170</v>
      </c>
      <c r="C59" s="12"/>
      <c r="M59" s="12"/>
      <c r="N59" s="12"/>
      <c r="P59" s="12"/>
    </row>
    <row r="60" spans="2:16" ht="12.75">
      <c r="B60" s="7" t="s">
        <v>171</v>
      </c>
      <c r="C60" s="12"/>
      <c r="M60" s="12"/>
      <c r="N60" s="12"/>
      <c r="P60" s="12"/>
    </row>
    <row r="61" spans="2:16" ht="12.75">
      <c r="B61" s="7" t="s">
        <v>172</v>
      </c>
      <c r="C61" s="12"/>
      <c r="M61" s="12"/>
      <c r="N61" s="12"/>
      <c r="P61" s="12"/>
    </row>
    <row r="62" spans="2:16" ht="12.75">
      <c r="B62" s="7" t="s">
        <v>173</v>
      </c>
      <c r="C62" s="12"/>
      <c r="M62" s="12"/>
      <c r="N62" s="12"/>
      <c r="P62" s="12"/>
    </row>
    <row r="63" spans="2:16" ht="12.75">
      <c r="B63" s="7" t="s">
        <v>174</v>
      </c>
      <c r="C63" s="12"/>
      <c r="M63" s="12"/>
      <c r="N63" s="12"/>
      <c r="P63" s="12"/>
    </row>
  </sheetData>
  <sheetProtection formatCells="0" formatColumns="0" formatRows="0"/>
  <mergeCells count="2">
    <mergeCell ref="B4:L4"/>
    <mergeCell ref="B1:F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27.xml><?xml version="1.0" encoding="utf-8"?>
<worksheet xmlns="http://schemas.openxmlformats.org/spreadsheetml/2006/main" xmlns:r="http://schemas.openxmlformats.org/officeDocument/2006/relationships">
  <sheetPr codeName="Sheet24"/>
  <dimension ref="A1:E27"/>
  <sheetViews>
    <sheetView showGridLines="0" zoomScalePageLayoutView="0" workbookViewId="0" topLeftCell="A1">
      <selection activeCell="A1" sqref="A1"/>
    </sheetView>
  </sheetViews>
  <sheetFormatPr defaultColWidth="9.140625" defaultRowHeight="12.75"/>
  <cols>
    <col min="1" max="1" width="10.7109375" style="7" customWidth="1"/>
    <col min="2" max="2" width="27.421875" style="7" customWidth="1"/>
    <col min="3" max="3" width="10.140625" style="7" customWidth="1"/>
    <col min="4" max="4" width="45.140625" style="7" customWidth="1"/>
    <col min="5" max="5" width="4.7109375" style="7" customWidth="1"/>
    <col min="6" max="12" width="6.28125" style="7" customWidth="1"/>
    <col min="13" max="16384" width="9.140625" style="7" customWidth="1"/>
  </cols>
  <sheetData>
    <row r="1" spans="1:4" s="35" customFormat="1" ht="25.5" customHeight="1">
      <c r="A1" s="30" t="s">
        <v>207</v>
      </c>
      <c r="B1" s="301" t="e">
        <f>HYPERLINK("http://www.asap-utilities.com/asap-utilities-excel-tools-tip.php?tip=259&amp;utilities=97#"&amp;[1]!ASAPSHEETNAME(),"Read the description of this formula on our website »»»")</f>
        <v>#NAME?</v>
      </c>
      <c r="C1" s="302"/>
      <c r="D1" s="302"/>
    </row>
    <row r="2" spans="1:4" s="35" customFormat="1" ht="24.75" customHeight="1">
      <c r="A2" s="30"/>
      <c r="B2" s="36" t="e">
        <f>"="&amp;[1]!ASAPSHEETNAME()&amp;"()"</f>
        <v>#NAME?</v>
      </c>
      <c r="C2" s="34"/>
      <c r="D2" s="34"/>
    </row>
    <row r="3" spans="2:3" ht="12.75">
      <c r="B3" s="1"/>
      <c r="C3" s="1"/>
    </row>
    <row r="4" ht="12.75">
      <c r="B4" s="7" t="s">
        <v>177</v>
      </c>
    </row>
    <row r="5" ht="12.75">
      <c r="B5" s="7" t="s">
        <v>181</v>
      </c>
    </row>
    <row r="6" ht="5.25" customHeight="1"/>
    <row r="7" spans="2:3" ht="20.25">
      <c r="B7" s="8" t="s">
        <v>3</v>
      </c>
      <c r="C7" s="8"/>
    </row>
    <row r="8" spans="2:3" ht="4.5" customHeight="1">
      <c r="B8" s="8"/>
      <c r="C8" s="8"/>
    </row>
    <row r="9" spans="2:4" ht="12.75">
      <c r="B9" s="9" t="s">
        <v>178</v>
      </c>
      <c r="C9" s="9" t="s">
        <v>180</v>
      </c>
      <c r="D9" s="10" t="s">
        <v>48</v>
      </c>
    </row>
    <row r="10" spans="2:4" ht="12.75">
      <c r="B10" s="122" t="e">
        <f>[1]!ASAPRANDOMPASSWORD()</f>
        <v>#NAME?</v>
      </c>
      <c r="C10" s="126" t="e">
        <f>LEN(B10)</f>
        <v>#NAME?</v>
      </c>
      <c r="D10" s="39" t="e">
        <f>[1]!ASAPGETFORMULA(B10)</f>
        <v>#NAME?</v>
      </c>
    </row>
    <row r="11" spans="2:4" ht="12.75">
      <c r="B11" s="123" t="e">
        <f>[1]!ASAPRANDOMPASSWORD(10)</f>
        <v>#NAME?</v>
      </c>
      <c r="C11" s="126" t="e">
        <f aca="true" t="shared" si="0" ref="C11:C16">LEN(B11)</f>
        <v>#NAME?</v>
      </c>
      <c r="D11" s="39" t="e">
        <f>[1]!ASAPGETFORMULA(B11)</f>
        <v>#NAME?</v>
      </c>
    </row>
    <row r="12" spans="2:4" ht="12.75">
      <c r="B12" s="123" t="e">
        <f>[1]!ASAPRANDOMPASSWORD(10)</f>
        <v>#NAME?</v>
      </c>
      <c r="C12" s="126" t="e">
        <f t="shared" si="0"/>
        <v>#NAME?</v>
      </c>
      <c r="D12" s="39" t="e">
        <f>[1]!ASAPGETFORMULA(B12)</f>
        <v>#NAME?</v>
      </c>
    </row>
    <row r="13" spans="2:4" ht="12.75">
      <c r="B13" s="123" t="e">
        <f>[1]!ASAPRANDOMPASSWORD(15)</f>
        <v>#NAME?</v>
      </c>
      <c r="C13" s="126" t="e">
        <f t="shared" si="0"/>
        <v>#NAME?</v>
      </c>
      <c r="D13" s="39" t="e">
        <f>[1]!ASAPGETFORMULA(B13)</f>
        <v>#NAME?</v>
      </c>
    </row>
    <row r="14" spans="2:4" ht="12.75">
      <c r="B14" s="123" t="e">
        <f>[1]!ASAPRANDOMPASSWORD(20)</f>
        <v>#NAME?</v>
      </c>
      <c r="C14" s="126" t="e">
        <f t="shared" si="0"/>
        <v>#NAME?</v>
      </c>
      <c r="D14" s="39" t="e">
        <f>[1]!ASAPGETFORMULA(B14)</f>
        <v>#NAME?</v>
      </c>
    </row>
    <row r="15" spans="2:4" ht="12.75">
      <c r="B15" s="123" t="e">
        <f>[1]!ASAPRANDOMPASSWORD(20)</f>
        <v>#NAME?</v>
      </c>
      <c r="C15" s="126" t="e">
        <f t="shared" si="0"/>
        <v>#NAME?</v>
      </c>
      <c r="D15" s="39" t="e">
        <f>[1]!ASAPGETFORMULA(B15)</f>
        <v>#NAME?</v>
      </c>
    </row>
    <row r="16" spans="2:4" ht="12.75">
      <c r="B16" s="124" t="e">
        <f>[1]!ASAPRANDOMPASSWORD(20)</f>
        <v>#NAME?</v>
      </c>
      <c r="C16" s="126" t="e">
        <f t="shared" si="0"/>
        <v>#NAME?</v>
      </c>
      <c r="D16" s="39" t="e">
        <f>[1]!ASAPGETFORMULA(B16)</f>
        <v>#NAME?</v>
      </c>
    </row>
    <row r="18" spans="2:3" ht="20.25">
      <c r="B18" s="8" t="s">
        <v>179</v>
      </c>
      <c r="C18" s="8"/>
    </row>
    <row r="19" spans="2:3" ht="4.5" customHeight="1">
      <c r="B19" s="8"/>
      <c r="C19" s="8"/>
    </row>
    <row r="20" spans="2:5" ht="12.75">
      <c r="B20" s="9" t="s">
        <v>178</v>
      </c>
      <c r="C20" s="9" t="s">
        <v>180</v>
      </c>
      <c r="D20" s="10" t="s">
        <v>48</v>
      </c>
      <c r="E20" s="10"/>
    </row>
    <row r="21" spans="2:5" ht="12.75">
      <c r="B21" s="122" t="e">
        <f>[1]!ASAPRANDOMPASSWORD(,FALSE)</f>
        <v>#NAME?</v>
      </c>
      <c r="C21" s="126" t="e">
        <f>LEN(B21)</f>
        <v>#NAME?</v>
      </c>
      <c r="D21" s="39" t="e">
        <f>[1]!ASAPGETFORMULA(B21)</f>
        <v>#NAME?</v>
      </c>
      <c r="E21" s="6"/>
    </row>
    <row r="22" spans="2:5" ht="12.75">
      <c r="B22" s="123" t="e">
        <f>[1]!ASAPRANDOMPASSWORD(10,FALSE)</f>
        <v>#NAME?</v>
      </c>
      <c r="C22" s="126" t="e">
        <f aca="true" t="shared" si="1" ref="C22:C27">LEN(B22)</f>
        <v>#NAME?</v>
      </c>
      <c r="D22" s="39" t="e">
        <f>[1]!ASAPGETFORMULA(B22)</f>
        <v>#NAME?</v>
      </c>
      <c r="E22" s="6"/>
    </row>
    <row r="23" spans="2:5" ht="12.75">
      <c r="B23" s="123" t="e">
        <f>[1]!ASAPRANDOMPASSWORD(10,FALSE)</f>
        <v>#NAME?</v>
      </c>
      <c r="C23" s="126" t="e">
        <f t="shared" si="1"/>
        <v>#NAME?</v>
      </c>
      <c r="D23" s="39" t="e">
        <f>[1]!ASAPGETFORMULA(B23)</f>
        <v>#NAME?</v>
      </c>
      <c r="E23" s="6"/>
    </row>
    <row r="24" spans="2:5" ht="12.75">
      <c r="B24" s="123" t="e">
        <f>[1]!ASAPRANDOMPASSWORD(15,FALSE)</f>
        <v>#NAME?</v>
      </c>
      <c r="C24" s="126" t="e">
        <f t="shared" si="1"/>
        <v>#NAME?</v>
      </c>
      <c r="D24" s="39" t="e">
        <f>[1]!ASAPGETFORMULA(B24)</f>
        <v>#NAME?</v>
      </c>
      <c r="E24" s="6"/>
    </row>
    <row r="25" spans="2:5" ht="12.75">
      <c r="B25" s="123" t="e">
        <f>[1]!ASAPRANDOMPASSWORD(20,FALSE)</f>
        <v>#NAME?</v>
      </c>
      <c r="C25" s="126" t="e">
        <f t="shared" si="1"/>
        <v>#NAME?</v>
      </c>
      <c r="D25" s="39" t="e">
        <f>[1]!ASAPGETFORMULA(B25)</f>
        <v>#NAME?</v>
      </c>
      <c r="E25" s="6"/>
    </row>
    <row r="26" spans="2:5" ht="12.75">
      <c r="B26" s="123" t="e">
        <f>[1]!ASAPRANDOMPASSWORD(20,FALSE)</f>
        <v>#NAME?</v>
      </c>
      <c r="C26" s="126" t="e">
        <f t="shared" si="1"/>
        <v>#NAME?</v>
      </c>
      <c r="D26" s="39" t="e">
        <f>[1]!ASAPGETFORMULA(B26)</f>
        <v>#NAME?</v>
      </c>
      <c r="E26" s="6"/>
    </row>
    <row r="27" spans="2:4" ht="12.75">
      <c r="B27" s="124" t="e">
        <f>[1]!ASAPRANDOMPASSWORD(20,FALSE)</f>
        <v>#NAME?</v>
      </c>
      <c r="C27" s="126" t="e">
        <f t="shared" si="1"/>
        <v>#NAME?</v>
      </c>
      <c r="D27" s="39" t="e">
        <f>[1]!ASAPGETFORMULA(B27)</f>
        <v>#NAME?</v>
      </c>
    </row>
  </sheetData>
  <sheetProtection formatCells="0" formatColumns="0" formatRows="0"/>
  <mergeCells count="1">
    <mergeCell ref="B1:D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28.xml><?xml version="1.0" encoding="utf-8"?>
<worksheet xmlns="http://schemas.openxmlformats.org/spreadsheetml/2006/main" xmlns:r="http://schemas.openxmlformats.org/officeDocument/2006/relationships">
  <sheetPr codeName="Sheet25"/>
  <dimension ref="A1:C17"/>
  <sheetViews>
    <sheetView showGridLines="0" zoomScalePageLayoutView="0" workbookViewId="0" topLeftCell="A1">
      <selection activeCell="A1" sqref="A1"/>
    </sheetView>
  </sheetViews>
  <sheetFormatPr defaultColWidth="9.140625" defaultRowHeight="12.75"/>
  <cols>
    <col min="1" max="1" width="10.7109375" style="7" customWidth="1"/>
    <col min="2" max="2" width="51.140625" style="7" customWidth="1"/>
    <col min="3" max="3" width="25.140625" style="7" customWidth="1"/>
    <col min="4" max="16384" width="9.140625" style="7" customWidth="1"/>
  </cols>
  <sheetData>
    <row r="1" spans="1:3" s="35" customFormat="1" ht="25.5" customHeight="1">
      <c r="A1" s="30" t="s">
        <v>207</v>
      </c>
      <c r="B1" s="301" t="e">
        <f>HYPERLINK("http://www.asap-utilities.com/asap-utilities-excel-tools-tip.php?tip=259&amp;utilities=97#"&amp;[1]!ASAPSHEETNAME(),"Read the description of this formula on our website »»»")</f>
        <v>#NAME?</v>
      </c>
      <c r="C1" s="301"/>
    </row>
    <row r="2" spans="1:3" s="35" customFormat="1" ht="24.75" customHeight="1">
      <c r="A2" s="30"/>
      <c r="B2" s="36" t="e">
        <f>"="&amp;[1]!ASAPSHEETNAME()&amp;"()"</f>
        <v>#NAME?</v>
      </c>
      <c r="C2" s="33"/>
    </row>
    <row r="3" ht="12.75">
      <c r="B3" s="1"/>
    </row>
    <row r="4" ht="12.75">
      <c r="B4" s="7" t="s">
        <v>182</v>
      </c>
    </row>
    <row r="5" ht="12.75">
      <c r="B5" s="7" t="s">
        <v>183</v>
      </c>
    </row>
    <row r="6" ht="12.75">
      <c r="B6" s="7" t="s">
        <v>206</v>
      </c>
    </row>
    <row r="7" ht="12.75">
      <c r="B7" s="7" t="e">
        <f>[1]!ASAPGETFORMULA(ASAPRANDOMPASSWORD!B1)</f>
        <v>#NAME?</v>
      </c>
    </row>
    <row r="8" ht="12.75">
      <c r="B8" s="7" t="s">
        <v>204</v>
      </c>
    </row>
    <row r="9" ht="12.75">
      <c r="B9" s="7" t="s">
        <v>205</v>
      </c>
    </row>
    <row r="10" ht="5.25" customHeight="1"/>
    <row r="11" ht="20.25">
      <c r="B11" s="8" t="s">
        <v>35</v>
      </c>
    </row>
    <row r="12" ht="12.75">
      <c r="B12" s="32" t="s">
        <v>63</v>
      </c>
    </row>
    <row r="13" ht="12.75">
      <c r="B13" s="24" t="s">
        <v>0</v>
      </c>
    </row>
    <row r="14" ht="12.75">
      <c r="B14" s="125" t="e">
        <f>[1]!ASAPSHEETNAME()</f>
        <v>#NAME?</v>
      </c>
    </row>
    <row r="16" ht="12.75">
      <c r="B16" s="24" t="s">
        <v>64</v>
      </c>
    </row>
    <row r="17" ht="12.75">
      <c r="B17" s="39" t="e">
        <f>[1]!ASAPGETFORMULA(B14)</f>
        <v>#NAME?</v>
      </c>
    </row>
  </sheetData>
  <sheetProtection formatCells="0" formatColumns="0" formatRows="0"/>
  <mergeCells count="1">
    <mergeCell ref="B1:C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29.xml><?xml version="1.0" encoding="utf-8"?>
<worksheet xmlns="http://schemas.openxmlformats.org/spreadsheetml/2006/main" xmlns:r="http://schemas.openxmlformats.org/officeDocument/2006/relationships">
  <sheetPr codeName="Sheet26"/>
  <dimension ref="A1:F42"/>
  <sheetViews>
    <sheetView showGridLines="0" zoomScalePageLayoutView="0" workbookViewId="0" topLeftCell="A1">
      <selection activeCell="A1" sqref="A1"/>
    </sheetView>
  </sheetViews>
  <sheetFormatPr defaultColWidth="9.140625" defaultRowHeight="12.75"/>
  <cols>
    <col min="1" max="1" width="10.7109375" style="7" customWidth="1"/>
    <col min="2" max="2" width="15.7109375" style="7" customWidth="1"/>
    <col min="3" max="3" width="5.28125" style="7" customWidth="1"/>
    <col min="4" max="4" width="55.140625" style="7" customWidth="1"/>
    <col min="5" max="5" width="4.7109375" style="7" customWidth="1"/>
    <col min="6" max="6" width="28.7109375" style="7" bestFit="1" customWidth="1"/>
    <col min="7" max="13" width="6.28125" style="7" customWidth="1"/>
    <col min="14" max="16384" width="9.140625" style="7" customWidth="1"/>
  </cols>
  <sheetData>
    <row r="1" spans="1:6" s="35" customFormat="1" ht="25.5" customHeight="1">
      <c r="A1" s="30" t="s">
        <v>207</v>
      </c>
      <c r="B1" s="301" t="e">
        <f>HYPERLINK("http://www.asap-utilities.com/asap-utilities-excel-tools-tip.php?tip=259&amp;utilities=97#"&amp;[1]!ASAPSHEETNAME(),"Read the description of this formula on our website »»»")</f>
        <v>#NAME?</v>
      </c>
      <c r="C1" s="302"/>
      <c r="D1" s="302"/>
      <c r="E1" s="302"/>
      <c r="F1" s="302"/>
    </row>
    <row r="2" spans="1:6" s="35" customFormat="1" ht="24.75" customHeight="1">
      <c r="A2" s="30"/>
      <c r="B2" s="36" t="e">
        <f>"="&amp;[1]!ASAPSHEETNAME()&amp;"()"</f>
        <v>#NAME?</v>
      </c>
      <c r="C2" s="34"/>
      <c r="D2" s="34"/>
      <c r="E2" s="34"/>
      <c r="F2" s="34"/>
    </row>
    <row r="3" spans="2:3" ht="12.75">
      <c r="B3" s="1"/>
      <c r="C3" s="1"/>
    </row>
    <row r="4" ht="12.75">
      <c r="B4" s="7" t="s">
        <v>184</v>
      </c>
    </row>
    <row r="5" ht="5.25" customHeight="1"/>
    <row r="6" spans="2:3" ht="20.25">
      <c r="B6" s="8" t="s">
        <v>185</v>
      </c>
      <c r="C6" s="8"/>
    </row>
    <row r="7" spans="2:3" ht="4.5" customHeight="1">
      <c r="B7" s="8"/>
      <c r="C7" s="8"/>
    </row>
    <row r="8" spans="2:6" ht="12.75">
      <c r="B8" s="13" t="s">
        <v>51</v>
      </c>
      <c r="C8" s="10"/>
      <c r="D8" s="9" t="s">
        <v>72</v>
      </c>
      <c r="E8" s="10"/>
      <c r="F8" s="10" t="s">
        <v>70</v>
      </c>
    </row>
    <row r="9" spans="2:6" ht="12.75">
      <c r="B9" s="120">
        <v>125</v>
      </c>
      <c r="C9" s="121"/>
      <c r="D9" s="122" t="e">
        <f>[1]!ASAPSPELLNUMBER(B9,"EN")</f>
        <v>#NAME?</v>
      </c>
      <c r="E9" s="6"/>
      <c r="F9" s="39" t="e">
        <f>[1]!ASAPGETFORMULA(D9)</f>
        <v>#NAME?</v>
      </c>
    </row>
    <row r="10" spans="2:6" ht="12.75">
      <c r="B10" s="120">
        <v>89.99</v>
      </c>
      <c r="C10" s="121"/>
      <c r="D10" s="123" t="e">
        <f>[1]!ASAPSPELLNUMBER(B10,"EN")</f>
        <v>#NAME?</v>
      </c>
      <c r="E10" s="6"/>
      <c r="F10" s="39" t="e">
        <f>[1]!ASAPGETFORMULA(D10)</f>
        <v>#NAME?</v>
      </c>
    </row>
    <row r="11" spans="2:6" ht="12.75">
      <c r="B11" s="120">
        <v>125</v>
      </c>
      <c r="C11" s="121"/>
      <c r="D11" s="123" t="e">
        <f>[1]!ASAPSPELLNUMBER(B11,"NL")</f>
        <v>#NAME?</v>
      </c>
      <c r="E11" s="6"/>
      <c r="F11" s="39" t="e">
        <f>[1]!ASAPGETFORMULA(D11)</f>
        <v>#NAME?</v>
      </c>
    </row>
    <row r="12" spans="2:6" ht="12.75">
      <c r="B12" s="120">
        <v>89.99</v>
      </c>
      <c r="C12" s="121"/>
      <c r="D12" s="123" t="e">
        <f>[1]!ASAPSPELLNUMBER(B12,"NL")</f>
        <v>#NAME?</v>
      </c>
      <c r="E12" s="6"/>
      <c r="F12" s="39" t="e">
        <f>[1]!ASAPGETFORMULA(D12)</f>
        <v>#NAME?</v>
      </c>
    </row>
    <row r="13" spans="2:6" ht="12.75">
      <c r="B13" s="120">
        <v>125</v>
      </c>
      <c r="C13" s="121"/>
      <c r="D13" s="123" t="e">
        <f>[1]!ASAPSPELLNUMBER(B13,"DE")</f>
        <v>#NAME?</v>
      </c>
      <c r="E13" s="6"/>
      <c r="F13" s="39" t="e">
        <f>[1]!ASAPGETFORMULA(D13)</f>
        <v>#NAME?</v>
      </c>
    </row>
    <row r="14" spans="2:6" ht="12.75">
      <c r="B14" s="120">
        <v>89.99</v>
      </c>
      <c r="C14" s="121"/>
      <c r="D14" s="123" t="e">
        <f>[1]!ASAPSPELLNUMBER(B14,"DE")</f>
        <v>#NAME?</v>
      </c>
      <c r="E14" s="6"/>
      <c r="F14" s="39" t="e">
        <f>[1]!ASAPGETFORMULA(D14)</f>
        <v>#NAME?</v>
      </c>
    </row>
    <row r="15" spans="2:6" ht="12.75">
      <c r="B15" s="120">
        <v>125</v>
      </c>
      <c r="C15" s="121"/>
      <c r="D15" s="123" t="e">
        <f>UPPER([1]!ASAPSPELLNUMBER(B15,"EN"))</f>
        <v>#NAME?</v>
      </c>
      <c r="E15" s="6"/>
      <c r="F15" s="39" t="e">
        <f>[1]!ASAPGETFORMULA(D15)</f>
        <v>#NAME?</v>
      </c>
    </row>
    <row r="16" spans="2:6" ht="12.75">
      <c r="B16" s="120">
        <v>89.99</v>
      </c>
      <c r="C16" s="121"/>
      <c r="D16" s="123" t="e">
        <f>UPPER([1]!ASAPSPELLNUMBER(B16,"EN"))</f>
        <v>#NAME?</v>
      </c>
      <c r="E16" s="6"/>
      <c r="F16" s="39" t="e">
        <f>[1]!ASAPGETFORMULA(D16)</f>
        <v>#NAME?</v>
      </c>
    </row>
    <row r="17" spans="2:6" ht="12.75">
      <c r="B17" s="120">
        <v>125</v>
      </c>
      <c r="C17" s="121"/>
      <c r="D17" s="123" t="e">
        <f>UPPER([1]!ASAPSPELLNUMBER(B17,"NL"))</f>
        <v>#NAME?</v>
      </c>
      <c r="E17" s="6"/>
      <c r="F17" s="39" t="e">
        <f>[1]!ASAPGETFORMULA(D17)</f>
        <v>#NAME?</v>
      </c>
    </row>
    <row r="18" spans="2:6" ht="12.75">
      <c r="B18" s="120">
        <v>89.99</v>
      </c>
      <c r="C18" s="121"/>
      <c r="D18" s="123" t="e">
        <f>UPPER([1]!ASAPSPELLNUMBER(B18,"NL"))</f>
        <v>#NAME?</v>
      </c>
      <c r="E18" s="6"/>
      <c r="F18" s="39" t="e">
        <f>[1]!ASAPGETFORMULA(D18)</f>
        <v>#NAME?</v>
      </c>
    </row>
    <row r="19" spans="2:6" ht="12.75">
      <c r="B19" s="120">
        <v>125</v>
      </c>
      <c r="C19" s="121"/>
      <c r="D19" s="123" t="e">
        <f>UPPER([1]!ASAPSPELLNUMBER(B19,"DE"))</f>
        <v>#NAME?</v>
      </c>
      <c r="E19" s="6"/>
      <c r="F19" s="39" t="e">
        <f>[1]!ASAPGETFORMULA(D19)</f>
        <v>#NAME?</v>
      </c>
    </row>
    <row r="20" spans="2:6" ht="12.75">
      <c r="B20" s="120">
        <v>89.99</v>
      </c>
      <c r="C20" s="121"/>
      <c r="D20" s="124" t="e">
        <f>UPPER([1]!ASAPSPELLNUMBER(B20,"DE"))</f>
        <v>#NAME?</v>
      </c>
      <c r="E20" s="6"/>
      <c r="F20" s="39" t="e">
        <f>[1]!ASAPGETFORMULA(D20)</f>
        <v>#NAME?</v>
      </c>
    </row>
    <row r="22" spans="2:3" ht="20.25">
      <c r="B22" s="8" t="s">
        <v>186</v>
      </c>
      <c r="C22" s="8"/>
    </row>
    <row r="23" spans="2:3" ht="4.5" customHeight="1">
      <c r="B23" s="8"/>
      <c r="C23" s="8"/>
    </row>
    <row r="24" spans="2:6" ht="12.75">
      <c r="B24" s="13" t="s">
        <v>51</v>
      </c>
      <c r="C24" s="10"/>
      <c r="D24" s="9" t="s">
        <v>72</v>
      </c>
      <c r="E24" s="10"/>
      <c r="F24" s="10" t="s">
        <v>70</v>
      </c>
    </row>
    <row r="25" spans="2:6" ht="12.75">
      <c r="B25" s="120">
        <v>125</v>
      </c>
      <c r="C25" s="121"/>
      <c r="D25" s="122" t="e">
        <f>[1]!ASAPSPELLNUMBER(B25,"EN",TRUE,"Dollar","Dollar",,"Cent","Cents")</f>
        <v>#NAME?</v>
      </c>
      <c r="E25" s="6"/>
      <c r="F25" s="39" t="e">
        <f>[1]!ASAPGETFORMULA(D25)</f>
        <v>#NAME?</v>
      </c>
    </row>
    <row r="26" spans="2:6" ht="12.75">
      <c r="B26" s="120">
        <v>89.99</v>
      </c>
      <c r="C26" s="121"/>
      <c r="D26" s="123" t="e">
        <f>[1]!ASAPSPELLNUMBER(B26,"EN",TRUE,"Dollar","Dollar",,"Cent","Cents")</f>
        <v>#NAME?</v>
      </c>
      <c r="E26" s="6"/>
      <c r="F26" s="39" t="e">
        <f>[1]!ASAPGETFORMULA(D26)</f>
        <v>#NAME?</v>
      </c>
    </row>
    <row r="27" spans="2:6" ht="12.75">
      <c r="B27" s="120">
        <v>125</v>
      </c>
      <c r="C27" s="121"/>
      <c r="D27" s="123" t="e">
        <f>[1]!ASAPSPELLNUMBER(B27,"NL",TRUE,"euro","euro",,"cent","cent")</f>
        <v>#NAME?</v>
      </c>
      <c r="E27" s="6"/>
      <c r="F27" s="39" t="e">
        <f>[1]!ASAPGETFORMULA(D27)</f>
        <v>#NAME?</v>
      </c>
    </row>
    <row r="28" spans="2:6" ht="12.75">
      <c r="B28" s="120">
        <v>89.99</v>
      </c>
      <c r="C28" s="121"/>
      <c r="D28" s="123" t="e">
        <f>[1]!ASAPSPELLNUMBER(B28,"NL",TRUE,"euro","euro",,"cent","cent")</f>
        <v>#NAME?</v>
      </c>
      <c r="E28" s="6"/>
      <c r="F28" s="39" t="e">
        <f>[1]!ASAPGETFORMULA(D28)</f>
        <v>#NAME?</v>
      </c>
    </row>
    <row r="29" spans="2:6" ht="12.75">
      <c r="B29" s="120">
        <v>125</v>
      </c>
      <c r="C29" s="121"/>
      <c r="D29" s="123" t="e">
        <f>[1]!ASAPSPELLNUMBER(B29,"de",TRUE,"euro","euro",,"cent","cent")</f>
        <v>#NAME?</v>
      </c>
      <c r="E29" s="6"/>
      <c r="F29" s="39" t="e">
        <f>[1]!ASAPGETFORMULA(D29)</f>
        <v>#NAME?</v>
      </c>
    </row>
    <row r="30" spans="2:6" ht="12.75">
      <c r="B30" s="120">
        <v>89.99</v>
      </c>
      <c r="C30" s="121"/>
      <c r="D30" s="123" t="e">
        <f>[1]!ASAPSPELLNUMBER(B30,"de",TRUE,"euro","euro",,"cent","cent")</f>
        <v>#NAME?</v>
      </c>
      <c r="E30" s="6"/>
      <c r="F30" s="39" t="e">
        <f>[1]!ASAPGETFORMULA(D30)</f>
        <v>#NAME?</v>
      </c>
    </row>
    <row r="31" spans="2:6" ht="12.75">
      <c r="B31" s="120">
        <v>125</v>
      </c>
      <c r="C31" s="121"/>
      <c r="D31" s="123" t="e">
        <f>[1]!ASAPSPELLNUMBER(B31,"EN",TRUE,"Rupee","Rupees",,"Paisa","Paise")</f>
        <v>#NAME?</v>
      </c>
      <c r="E31" s="6"/>
      <c r="F31" s="39" t="e">
        <f>[1]!ASAPGETFORMULA(D31)</f>
        <v>#NAME?</v>
      </c>
    </row>
    <row r="32" spans="2:6" ht="12.75">
      <c r="B32" s="120">
        <v>89.99</v>
      </c>
      <c r="C32" s="121"/>
      <c r="D32" s="123" t="e">
        <f>[1]!ASAPSPELLNUMBER(B32,"EN",TRUE,"Rupee","Rupees",,"Paisa","Paise")</f>
        <v>#NAME?</v>
      </c>
      <c r="E32" s="6"/>
      <c r="F32" s="39" t="e">
        <f>[1]!ASAPGETFORMULA(D32)</f>
        <v>#NAME?</v>
      </c>
    </row>
    <row r="33" spans="2:6" ht="12.75">
      <c r="B33" s="120">
        <v>125</v>
      </c>
      <c r="C33" s="121"/>
      <c r="D33" s="123" t="e">
        <f>[1]!ASAPSPELLNUMBER(B33,"EN",TRUE,"Rupee","Rupees",,"Paisa","Paise")&amp;" Only"</f>
        <v>#NAME?</v>
      </c>
      <c r="E33" s="6"/>
      <c r="F33" s="39" t="e">
        <f>[1]!ASAPGETFORMULA(D33)</f>
        <v>#NAME?</v>
      </c>
    </row>
    <row r="34" spans="2:6" ht="12.75">
      <c r="B34" s="120">
        <v>125</v>
      </c>
      <c r="C34" s="121"/>
      <c r="D34" s="123" t="e">
        <f>UPPER([1]!ASAPSPELLNUMBER(B34,"EN",TRUE,"Dollar","Dollar",,"Cent","Cents"))</f>
        <v>#NAME?</v>
      </c>
      <c r="E34" s="6"/>
      <c r="F34" s="39" t="e">
        <f>[1]!ASAPGETFORMULA(D34)</f>
        <v>#NAME?</v>
      </c>
    </row>
    <row r="35" spans="2:6" ht="12.75">
      <c r="B35" s="120">
        <v>89.99</v>
      </c>
      <c r="C35" s="121"/>
      <c r="D35" s="123" t="e">
        <f>UPPER([1]!ASAPSPELLNUMBER(B35,"EN",TRUE,"Dollar","Dollar",,"Cent","Cents"))</f>
        <v>#NAME?</v>
      </c>
      <c r="E35" s="6"/>
      <c r="F35" s="39" t="e">
        <f>[1]!ASAPGETFORMULA(D35)</f>
        <v>#NAME?</v>
      </c>
    </row>
    <row r="36" spans="2:6" ht="12.75">
      <c r="B36" s="120">
        <v>125</v>
      </c>
      <c r="C36" s="121"/>
      <c r="D36" s="123" t="e">
        <f>UPPER([1]!ASAPSPELLNUMBER(B36,"NL",TRUE,"euro","euro",,"cent","cent"))</f>
        <v>#NAME?</v>
      </c>
      <c r="E36" s="6"/>
      <c r="F36" s="39" t="e">
        <f>[1]!ASAPGETFORMULA(D36)</f>
        <v>#NAME?</v>
      </c>
    </row>
    <row r="37" spans="2:6" ht="12.75">
      <c r="B37" s="120">
        <v>89.99</v>
      </c>
      <c r="C37" s="121"/>
      <c r="D37" s="123" t="e">
        <f>UPPER([1]!ASAPSPELLNUMBER(B37,"NL",TRUE,"euro","euro",,"cent","cent"))</f>
        <v>#NAME?</v>
      </c>
      <c r="E37" s="6"/>
      <c r="F37" s="39" t="e">
        <f>[1]!ASAPGETFORMULA(D37)</f>
        <v>#NAME?</v>
      </c>
    </row>
    <row r="38" spans="2:6" ht="12.75">
      <c r="B38" s="120">
        <v>125</v>
      </c>
      <c r="C38" s="121"/>
      <c r="D38" s="123" t="e">
        <f>UPPER([1]!ASAPSPELLNUMBER(B38,"de",TRUE,"euro","euro",,"cent","cent"))</f>
        <v>#NAME?</v>
      </c>
      <c r="E38" s="6"/>
      <c r="F38" s="39" t="e">
        <f>[1]!ASAPGETFORMULA(D38)</f>
        <v>#NAME?</v>
      </c>
    </row>
    <row r="39" spans="2:6" ht="12.75">
      <c r="B39" s="120">
        <v>89.99</v>
      </c>
      <c r="C39" s="121"/>
      <c r="D39" s="123" t="e">
        <f>UPPER([1]!ASAPSPELLNUMBER(B39,"de",TRUE,"euro","euro",,"cent","cent"))</f>
        <v>#NAME?</v>
      </c>
      <c r="E39" s="6"/>
      <c r="F39" s="39" t="e">
        <f>[1]!ASAPGETFORMULA(D39)</f>
        <v>#NAME?</v>
      </c>
    </row>
    <row r="40" spans="2:6" ht="12.75">
      <c r="B40" s="120">
        <v>125</v>
      </c>
      <c r="C40" s="121"/>
      <c r="D40" s="123" t="e">
        <f>UPPER([1]!ASAPSPELLNUMBER(B40,"EN",TRUE,"Rupee","Rupees",,"Paisa","Paise"))</f>
        <v>#NAME?</v>
      </c>
      <c r="E40" s="6"/>
      <c r="F40" s="39" t="e">
        <f>[1]!ASAPGETFORMULA(D40)</f>
        <v>#NAME?</v>
      </c>
    </row>
    <row r="41" spans="2:6" ht="12.75">
      <c r="B41" s="120">
        <v>89.99</v>
      </c>
      <c r="C41" s="121"/>
      <c r="D41" s="123" t="e">
        <f>UPPER([1]!ASAPSPELLNUMBER(B41,"EN",TRUE,"Rupee","Rupees",,"Paisa","Paise"))</f>
        <v>#NAME?</v>
      </c>
      <c r="E41" s="6"/>
      <c r="F41" s="39" t="e">
        <f>[1]!ASAPGETFORMULA(D41)</f>
        <v>#NAME?</v>
      </c>
    </row>
    <row r="42" spans="2:6" ht="12.75">
      <c r="B42" s="120">
        <v>125</v>
      </c>
      <c r="C42" s="121"/>
      <c r="D42" s="124" t="e">
        <f>UPPER([1]!ASAPSPELLNUMBER(B42,"EN",TRUE,"Rupee","Rupees",,"Paisa","Paise")&amp;" Only")</f>
        <v>#NAME?</v>
      </c>
      <c r="E42" s="6"/>
      <c r="F42" s="39" t="e">
        <f>[1]!ASAPGETFORMULA(D42)</f>
        <v>#NAME?</v>
      </c>
    </row>
  </sheetData>
  <sheetProtection formatCells="0" formatColumns="0" formatRows="0"/>
  <mergeCells count="1">
    <mergeCell ref="B1:F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zoomScalePageLayoutView="0" workbookViewId="0" topLeftCell="A1">
      <selection activeCell="A1" sqref="A1"/>
    </sheetView>
  </sheetViews>
  <sheetFormatPr defaultColWidth="9.140625" defaultRowHeight="12.75"/>
  <cols>
    <col min="1" max="1" width="10.7109375" style="7" customWidth="1"/>
    <col min="2" max="11" width="6.28125" style="7" customWidth="1"/>
    <col min="12" max="16384" width="9.140625" style="7" customWidth="1"/>
  </cols>
  <sheetData>
    <row r="1" spans="1:11" s="35" customFormat="1" ht="25.5" customHeight="1">
      <c r="A1" s="30" t="s">
        <v>207</v>
      </c>
      <c r="B1" s="301" t="e">
        <f>HYPERLINK("http://www.asap-utilities.com/asap-utilities-excel-tools-tip.php?tip=259&amp;utilities=97#"&amp;[1]!ASAPSHEETNAME(),"Read the description of this formula on our website »»»")</f>
        <v>#NAME?</v>
      </c>
      <c r="C1" s="301"/>
      <c r="D1" s="301"/>
      <c r="E1" s="301"/>
      <c r="F1" s="301"/>
      <c r="G1" s="301"/>
      <c r="H1" s="301"/>
      <c r="I1" s="301"/>
      <c r="J1" s="301"/>
      <c r="K1" s="301"/>
    </row>
    <row r="2" spans="1:11" s="35" customFormat="1" ht="24.75" customHeight="1">
      <c r="A2" s="30"/>
      <c r="B2" s="36" t="e">
        <f>"="&amp;[1]!ASAPSHEETNAME()&amp;"()"</f>
        <v>#NAME?</v>
      </c>
      <c r="C2" s="33"/>
      <c r="D2" s="33"/>
      <c r="E2" s="33"/>
      <c r="F2" s="33"/>
      <c r="G2" s="33"/>
      <c r="H2" s="33"/>
      <c r="I2" s="33"/>
      <c r="J2" s="33"/>
      <c r="K2" s="33"/>
    </row>
    <row r="3" ht="12.75">
      <c r="B3" s="1"/>
    </row>
    <row r="4" ht="12.75">
      <c r="B4" s="7" t="s">
        <v>6</v>
      </c>
    </row>
    <row r="5" ht="12.75">
      <c r="B5" s="7" t="s">
        <v>7</v>
      </c>
    </row>
    <row r="6" ht="5.25" customHeight="1"/>
    <row r="7" ht="20.25">
      <c r="B7" s="8" t="s">
        <v>3</v>
      </c>
    </row>
    <row r="8" ht="12.75">
      <c r="B8" s="7" t="s">
        <v>37</v>
      </c>
    </row>
    <row r="9" ht="12.75">
      <c r="B9" s="7" t="s">
        <v>33</v>
      </c>
    </row>
    <row r="10" spans="2:6" ht="12.75">
      <c r="B10" s="37" t="s">
        <v>0</v>
      </c>
      <c r="D10" s="24" t="s">
        <v>202</v>
      </c>
      <c r="F10" s="6"/>
    </row>
    <row r="11" spans="2:4" ht="12.75">
      <c r="B11" s="194" t="e">
        <f>[1]!ASAPCOUNTBYCELLCOLOR(B13:K18,B13)</f>
        <v>#NAME?</v>
      </c>
      <c r="D11" s="39" t="e">
        <f>[1]!ASAPGETFORMULA(B11)</f>
        <v>#NAME?</v>
      </c>
    </row>
    <row r="12" spans="2:11" ht="13.5" thickBot="1">
      <c r="B12" s="40"/>
      <c r="C12" s="41"/>
      <c r="D12" s="41"/>
      <c r="E12" s="223"/>
      <c r="F12" s="223"/>
      <c r="G12" s="223"/>
      <c r="H12" s="223"/>
      <c r="I12" s="42"/>
      <c r="J12" s="42"/>
      <c r="K12" s="42"/>
    </row>
    <row r="13" spans="2:11" ht="12.75">
      <c r="B13" s="224">
        <v>34</v>
      </c>
      <c r="C13" s="225">
        <v>81</v>
      </c>
      <c r="D13" s="226">
        <v>75</v>
      </c>
      <c r="E13" s="227">
        <v>11</v>
      </c>
      <c r="F13" s="226">
        <v>103</v>
      </c>
      <c r="G13" s="226">
        <v>88</v>
      </c>
      <c r="H13" s="227">
        <v>12</v>
      </c>
      <c r="I13" s="226">
        <v>105</v>
      </c>
      <c r="J13" s="227">
        <v>20</v>
      </c>
      <c r="K13" s="228">
        <v>83</v>
      </c>
    </row>
    <row r="14" spans="2:11" ht="12.75">
      <c r="B14" s="229">
        <v>18</v>
      </c>
      <c r="C14" s="230">
        <v>73</v>
      </c>
      <c r="D14" s="223">
        <v>64</v>
      </c>
      <c r="E14" s="223">
        <v>56</v>
      </c>
      <c r="F14" s="223">
        <v>41</v>
      </c>
      <c r="G14" s="223">
        <v>101</v>
      </c>
      <c r="H14" s="223">
        <v>84</v>
      </c>
      <c r="I14" s="231">
        <v>28</v>
      </c>
      <c r="J14" s="223">
        <v>77</v>
      </c>
      <c r="K14" s="232">
        <v>21</v>
      </c>
    </row>
    <row r="15" spans="2:11" ht="12.75">
      <c r="B15" s="233">
        <v>92</v>
      </c>
      <c r="C15" s="234">
        <v>27</v>
      </c>
      <c r="D15" s="223">
        <v>91</v>
      </c>
      <c r="E15" s="223">
        <v>58</v>
      </c>
      <c r="F15" s="231">
        <v>36</v>
      </c>
      <c r="G15" s="12">
        <v>54</v>
      </c>
      <c r="H15" s="12">
        <v>45</v>
      </c>
      <c r="I15" s="85">
        <v>24</v>
      </c>
      <c r="J15" s="86">
        <v>66</v>
      </c>
      <c r="K15" s="87">
        <v>68</v>
      </c>
    </row>
    <row r="16" spans="2:11" ht="12.75">
      <c r="B16" s="233">
        <v>102</v>
      </c>
      <c r="C16" s="234">
        <v>30</v>
      </c>
      <c r="D16" s="231">
        <v>15</v>
      </c>
      <c r="E16" s="231">
        <v>19</v>
      </c>
      <c r="F16" s="223">
        <v>97</v>
      </c>
      <c r="G16" s="12">
        <v>71</v>
      </c>
      <c r="H16" s="85">
        <v>17</v>
      </c>
      <c r="I16" s="86">
        <v>70</v>
      </c>
      <c r="J16" s="85">
        <v>33</v>
      </c>
      <c r="K16" s="88">
        <v>10</v>
      </c>
    </row>
    <row r="17" spans="2:11" ht="12.75">
      <c r="B17" s="233">
        <v>63</v>
      </c>
      <c r="C17" s="223">
        <v>40</v>
      </c>
      <c r="D17" s="223">
        <v>61</v>
      </c>
      <c r="E17" s="231">
        <v>32</v>
      </c>
      <c r="F17" s="231">
        <v>8</v>
      </c>
      <c r="G17" s="12">
        <v>51</v>
      </c>
      <c r="H17" s="12">
        <v>44</v>
      </c>
      <c r="I17" s="86">
        <v>67</v>
      </c>
      <c r="J17" s="85">
        <v>35</v>
      </c>
      <c r="K17" s="88">
        <v>38</v>
      </c>
    </row>
    <row r="18" spans="2:11" ht="13.5" thickBot="1">
      <c r="B18" s="235">
        <v>55</v>
      </c>
      <c r="C18" s="236">
        <v>13</v>
      </c>
      <c r="D18" s="237">
        <v>72</v>
      </c>
      <c r="E18" s="236">
        <v>4</v>
      </c>
      <c r="F18" s="238">
        <v>69</v>
      </c>
      <c r="G18" s="93">
        <v>79</v>
      </c>
      <c r="H18" s="94">
        <v>3</v>
      </c>
      <c r="I18" s="95">
        <v>42</v>
      </c>
      <c r="J18" s="95">
        <v>99</v>
      </c>
      <c r="K18" s="96">
        <v>9</v>
      </c>
    </row>
    <row r="19" spans="7:8" ht="12.75">
      <c r="G19" s="239"/>
      <c r="H19" s="239"/>
    </row>
    <row r="20" ht="20.25">
      <c r="B20" s="8" t="s">
        <v>4</v>
      </c>
    </row>
    <row r="21" ht="12.75">
      <c r="B21" s="7" t="s">
        <v>38</v>
      </c>
    </row>
    <row r="22" ht="12.75">
      <c r="B22" s="7" t="s">
        <v>5</v>
      </c>
    </row>
    <row r="23" spans="2:4" ht="12.75">
      <c r="B23" s="37" t="s">
        <v>0</v>
      </c>
      <c r="D23" s="24" t="s">
        <v>201</v>
      </c>
    </row>
    <row r="24" spans="2:4" ht="12.75">
      <c r="B24" s="194" t="e">
        <f>[1]!ASAPCOUNTBYCELLCOLOR(B26:K31,4)</f>
        <v>#NAME?</v>
      </c>
      <c r="D24" s="39" t="e">
        <f>[1]!ASAPGETFORMULA(B24)</f>
        <v>#NAME?</v>
      </c>
    </row>
    <row r="25" spans="2:7" ht="13.5" thickBot="1">
      <c r="B25" s="40"/>
      <c r="C25" s="41"/>
      <c r="D25" s="41"/>
      <c r="E25" s="223"/>
      <c r="F25" s="223"/>
      <c r="G25" s="223"/>
    </row>
    <row r="26" spans="2:11" ht="12.75">
      <c r="B26" s="98">
        <v>12</v>
      </c>
      <c r="C26" s="99">
        <v>2</v>
      </c>
      <c r="D26" s="100">
        <v>123</v>
      </c>
      <c r="E26" s="100">
        <v>81</v>
      </c>
      <c r="F26" s="99">
        <v>21</v>
      </c>
      <c r="G26" s="99">
        <v>18</v>
      </c>
      <c r="H26" s="100">
        <v>103</v>
      </c>
      <c r="I26" s="99">
        <v>66</v>
      </c>
      <c r="J26" s="100">
        <v>3</v>
      </c>
      <c r="K26" s="101">
        <v>257</v>
      </c>
    </row>
    <row r="27" spans="2:11" ht="12.75">
      <c r="B27" s="102">
        <v>52</v>
      </c>
      <c r="C27" s="103">
        <v>3</v>
      </c>
      <c r="D27" s="103">
        <v>53</v>
      </c>
      <c r="E27" s="103">
        <v>72</v>
      </c>
      <c r="F27" s="103">
        <v>90</v>
      </c>
      <c r="G27" s="104">
        <v>111</v>
      </c>
      <c r="H27" s="104">
        <v>161</v>
      </c>
      <c r="I27" s="103">
        <v>101</v>
      </c>
      <c r="J27" s="103">
        <v>6</v>
      </c>
      <c r="K27" s="105">
        <v>141</v>
      </c>
    </row>
    <row r="28" spans="2:11" ht="12.75">
      <c r="B28" s="106">
        <v>1</v>
      </c>
      <c r="C28" s="103">
        <v>52</v>
      </c>
      <c r="D28" s="104">
        <v>261</v>
      </c>
      <c r="E28" s="103">
        <v>9</v>
      </c>
      <c r="F28" s="103">
        <v>84</v>
      </c>
      <c r="G28" s="107">
        <v>1</v>
      </c>
      <c r="H28" s="107">
        <v>35</v>
      </c>
      <c r="I28" s="107">
        <v>18</v>
      </c>
      <c r="J28" s="107">
        <v>74</v>
      </c>
      <c r="K28" s="108">
        <v>0</v>
      </c>
    </row>
    <row r="29" spans="2:11" ht="12.75">
      <c r="B29" s="106">
        <v>31</v>
      </c>
      <c r="C29" s="109">
        <v>148</v>
      </c>
      <c r="D29" s="103">
        <v>128</v>
      </c>
      <c r="E29" s="103">
        <v>3</v>
      </c>
      <c r="F29" s="104">
        <v>2</v>
      </c>
      <c r="G29" s="107">
        <v>244</v>
      </c>
      <c r="H29" s="107">
        <v>13</v>
      </c>
      <c r="I29" s="107">
        <v>112</v>
      </c>
      <c r="J29" s="107">
        <v>51</v>
      </c>
      <c r="K29" s="108">
        <v>196</v>
      </c>
    </row>
    <row r="30" spans="2:11" ht="12.75">
      <c r="B30" s="102">
        <v>72</v>
      </c>
      <c r="C30" s="109">
        <v>22</v>
      </c>
      <c r="D30" s="103">
        <v>262</v>
      </c>
      <c r="E30" s="103">
        <v>136</v>
      </c>
      <c r="F30" s="103">
        <v>26</v>
      </c>
      <c r="G30" s="107">
        <v>44</v>
      </c>
      <c r="H30" s="107">
        <v>0</v>
      </c>
      <c r="I30" s="110">
        <v>22</v>
      </c>
      <c r="J30" s="110">
        <v>2</v>
      </c>
      <c r="K30" s="108">
        <v>17</v>
      </c>
    </row>
    <row r="31" spans="2:11" ht="13.5" thickBot="1">
      <c r="B31" s="111">
        <v>51</v>
      </c>
      <c r="C31" s="112">
        <v>28</v>
      </c>
      <c r="D31" s="113">
        <v>75</v>
      </c>
      <c r="E31" s="113">
        <v>220</v>
      </c>
      <c r="F31" s="112">
        <v>84</v>
      </c>
      <c r="G31" s="114">
        <v>44</v>
      </c>
      <c r="H31" s="114">
        <v>119</v>
      </c>
      <c r="I31" s="114">
        <v>36</v>
      </c>
      <c r="J31" s="115">
        <v>157</v>
      </c>
      <c r="K31" s="116">
        <v>114</v>
      </c>
    </row>
  </sheetData>
  <sheetProtection formatCells="0" formatColumns="0" formatRows="0"/>
  <mergeCells count="1">
    <mergeCell ref="B1:K1"/>
  </mergeCells>
  <hyperlinks>
    <hyperlink ref="A1" location="'Index sheet'!A1" display="««« back "/>
  </hyperlinks>
  <printOptions/>
  <pageMargins left="0.75" right="0.75" top="1" bottom="1" header="0.5" footer="0.5"/>
  <pageSetup horizontalDpi="1200" verticalDpi="12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27"/>
  <dimension ref="A1:D15"/>
  <sheetViews>
    <sheetView showGridLines="0" zoomScalePageLayoutView="0" workbookViewId="0" topLeftCell="A1">
      <selection activeCell="A1" sqref="A1"/>
    </sheetView>
  </sheetViews>
  <sheetFormatPr defaultColWidth="9.140625" defaultRowHeight="12.75"/>
  <cols>
    <col min="1" max="1" width="10.7109375" style="7" customWidth="1"/>
    <col min="2" max="2" width="28.140625" style="7" customWidth="1"/>
    <col min="3" max="3" width="24.421875" style="7" customWidth="1"/>
    <col min="4" max="4" width="28.7109375" style="7" bestFit="1" customWidth="1"/>
    <col min="5" max="11" width="6.28125" style="7" customWidth="1"/>
    <col min="12" max="16384" width="9.140625" style="7" customWidth="1"/>
  </cols>
  <sheetData>
    <row r="1" spans="1:4" s="35" customFormat="1" ht="25.5" customHeight="1">
      <c r="A1" s="30" t="s">
        <v>207</v>
      </c>
      <c r="B1" s="301" t="e">
        <f>HYPERLINK("http://www.asap-utilities.com/asap-utilities-excel-tools-tip.php?tip=259&amp;utilities=97#"&amp;[1]!ASAPSHEETNAME(),"Read the description of this formula on our website »»»")</f>
        <v>#NAME?</v>
      </c>
      <c r="C1" s="302"/>
      <c r="D1" s="302"/>
    </row>
    <row r="2" spans="1:4" s="35" customFormat="1" ht="24.75" customHeight="1">
      <c r="A2" s="30"/>
      <c r="B2" s="36" t="e">
        <f>"="&amp;[1]!ASAPSHEETNAME()&amp;"()"</f>
        <v>#NAME?</v>
      </c>
      <c r="C2" s="34"/>
      <c r="D2" s="34"/>
    </row>
    <row r="3" ht="12.75">
      <c r="B3" s="1"/>
    </row>
    <row r="4" ht="12.75">
      <c r="B4" s="7" t="s">
        <v>187</v>
      </c>
    </row>
    <row r="5" ht="5.25" customHeight="1"/>
    <row r="6" ht="20.25">
      <c r="B6" s="8" t="s">
        <v>35</v>
      </c>
    </row>
    <row r="7" spans="2:4" ht="12.75">
      <c r="B7" s="10" t="s">
        <v>51</v>
      </c>
      <c r="C7" s="10" t="s">
        <v>0</v>
      </c>
      <c r="D7" s="10" t="s">
        <v>48</v>
      </c>
    </row>
    <row r="8" spans="2:4" ht="12.75">
      <c r="B8" s="7" t="s">
        <v>52</v>
      </c>
      <c r="C8" s="117" t="e">
        <f>[1]!ASAPSTRIPNUMBERS(B8)</f>
        <v>#NAME?</v>
      </c>
      <c r="D8" s="39" t="e">
        <f>[1]!ASAPGETFORMULA(C8)</f>
        <v>#NAME?</v>
      </c>
    </row>
    <row r="9" spans="2:4" ht="12.75">
      <c r="B9" s="7" t="s">
        <v>53</v>
      </c>
      <c r="C9" s="118" t="e">
        <f>[1]!ASAPSTRIPNUMBERS(B9)</f>
        <v>#NAME?</v>
      </c>
      <c r="D9" s="39" t="e">
        <f>[1]!ASAPGETFORMULA(C9)</f>
        <v>#NAME?</v>
      </c>
    </row>
    <row r="10" spans="2:4" ht="12.75">
      <c r="B10" s="7" t="s">
        <v>54</v>
      </c>
      <c r="C10" s="118" t="e">
        <f>[1]!ASAPSTRIPNUMBERS(B10)</f>
        <v>#NAME?</v>
      </c>
      <c r="D10" s="39" t="e">
        <f>[1]!ASAPGETFORMULA(C10)</f>
        <v>#NAME?</v>
      </c>
    </row>
    <row r="11" spans="2:4" ht="12.75">
      <c r="B11" s="7" t="s">
        <v>188</v>
      </c>
      <c r="C11" s="118" t="e">
        <f>[1]!ASAPSTRIPNUMBERS(B11)</f>
        <v>#NAME?</v>
      </c>
      <c r="D11" s="39" t="e">
        <f>[1]!ASAPGETFORMULA(C11)</f>
        <v>#NAME?</v>
      </c>
    </row>
    <row r="12" spans="2:4" ht="12.75">
      <c r="B12" s="7" t="s">
        <v>61</v>
      </c>
      <c r="C12" s="118" t="e">
        <f>[1]!ASAPSTRIPNUMBERS(B12)</f>
        <v>#NAME?</v>
      </c>
      <c r="D12" s="39" t="e">
        <f>[1]!ASAPGETFORMULA(C12)</f>
        <v>#NAME?</v>
      </c>
    </row>
    <row r="13" spans="2:4" ht="12.75">
      <c r="B13" s="7" t="s">
        <v>189</v>
      </c>
      <c r="C13" s="118" t="e">
        <f>[1]!ASAPSTRIPNUMBERS(B13)</f>
        <v>#NAME?</v>
      </c>
      <c r="D13" s="39" t="e">
        <f>[1]!ASAPGETFORMULA(C13)</f>
        <v>#NAME?</v>
      </c>
    </row>
    <row r="14" spans="2:4" ht="12.75">
      <c r="B14" s="7" t="s">
        <v>191</v>
      </c>
      <c r="C14" s="118" t="e">
        <f>[1]!ASAPSTRIPNUMBERS(B14)</f>
        <v>#NAME?</v>
      </c>
      <c r="D14" s="39" t="e">
        <f>[1]!ASAPGETFORMULA(C14)</f>
        <v>#NAME?</v>
      </c>
    </row>
    <row r="15" spans="2:4" ht="12.75">
      <c r="B15" s="7" t="s">
        <v>190</v>
      </c>
      <c r="C15" s="119" t="e">
        <f>[1]!ASAPSTRIPNUMBERS(B15)</f>
        <v>#NAME?</v>
      </c>
      <c r="D15" s="39" t="e">
        <f>[1]!ASAPGETFORMULA(C15)</f>
        <v>#NAME?</v>
      </c>
    </row>
  </sheetData>
  <sheetProtection formatCells="0" formatColumns="0" formatRows="0"/>
  <mergeCells count="1">
    <mergeCell ref="B1:D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31.xml><?xml version="1.0" encoding="utf-8"?>
<worksheet xmlns="http://schemas.openxmlformats.org/spreadsheetml/2006/main" xmlns:r="http://schemas.openxmlformats.org/officeDocument/2006/relationships">
  <sheetPr codeName="Sheet28"/>
  <dimension ref="A1:O30"/>
  <sheetViews>
    <sheetView showGridLines="0" zoomScalePageLayoutView="0" workbookViewId="0" topLeftCell="A1">
      <selection activeCell="A1" sqref="A1"/>
    </sheetView>
  </sheetViews>
  <sheetFormatPr defaultColWidth="9.140625" defaultRowHeight="12.75"/>
  <cols>
    <col min="1" max="1" width="10.7109375" style="7" customWidth="1"/>
    <col min="2" max="11" width="6.28125" style="7" customWidth="1"/>
    <col min="12" max="12" width="9.140625" style="7" customWidth="1"/>
    <col min="13" max="13" width="11.57421875" style="7" customWidth="1"/>
    <col min="14" max="16384" width="9.140625" style="7" customWidth="1"/>
  </cols>
  <sheetData>
    <row r="1" spans="1:11" s="35" customFormat="1" ht="25.5" customHeight="1">
      <c r="A1" s="30" t="s">
        <v>207</v>
      </c>
      <c r="B1" s="301" t="e">
        <f>HYPERLINK("http://www.asap-utilities.com/asap-utilities-excel-tools-tip.php?tip=259&amp;utilities=97#"&amp;[1]!ASAPSHEETNAME(),"Read the description of this formula on our website »»»")</f>
        <v>#NAME?</v>
      </c>
      <c r="C1" s="302"/>
      <c r="D1" s="302"/>
      <c r="E1" s="302"/>
      <c r="F1" s="302"/>
      <c r="G1" s="302"/>
      <c r="H1" s="302"/>
      <c r="I1" s="302"/>
      <c r="J1" s="302"/>
      <c r="K1" s="302"/>
    </row>
    <row r="2" spans="1:11" s="35" customFormat="1" ht="24.75" customHeight="1">
      <c r="A2" s="30"/>
      <c r="B2" s="36" t="e">
        <f>"="&amp;[1]!ASAPSHEETNAME()&amp;"()"</f>
        <v>#NAME?</v>
      </c>
      <c r="C2" s="34"/>
      <c r="D2" s="34"/>
      <c r="E2" s="34"/>
      <c r="F2" s="34"/>
      <c r="G2" s="34"/>
      <c r="H2" s="34"/>
      <c r="I2" s="34"/>
      <c r="J2" s="34"/>
      <c r="K2" s="34"/>
    </row>
    <row r="3" ht="12.75">
      <c r="B3" s="1"/>
    </row>
    <row r="4" ht="12.75">
      <c r="B4" s="7" t="s">
        <v>192</v>
      </c>
    </row>
    <row r="5" ht="5.25" customHeight="1"/>
    <row r="6" ht="20.25">
      <c r="B6" s="8" t="s">
        <v>3</v>
      </c>
    </row>
    <row r="7" ht="12.75">
      <c r="B7" s="7" t="s">
        <v>193</v>
      </c>
    </row>
    <row r="8" ht="12.75">
      <c r="B8" s="7" t="s">
        <v>33</v>
      </c>
    </row>
    <row r="9" spans="2:6" ht="12.75">
      <c r="B9" s="37" t="s">
        <v>0</v>
      </c>
      <c r="D9" s="24" t="s">
        <v>199</v>
      </c>
      <c r="F9" s="6"/>
    </row>
    <row r="10" spans="2:14" ht="12.75">
      <c r="B10" s="38" t="e">
        <f>[1]!ASAPSUMBYCELLCOLOR(B12:K17,B12)</f>
        <v>#NAME?</v>
      </c>
      <c r="D10" s="39" t="e">
        <f>[1]!ASAPGETFORMULA(B10)</f>
        <v>#NAME?</v>
      </c>
      <c r="N10" s="7" t="s">
        <v>195</v>
      </c>
    </row>
    <row r="11" spans="2:11" ht="13.5" thickBot="1">
      <c r="B11" s="40"/>
      <c r="C11" s="41"/>
      <c r="D11" s="41"/>
      <c r="E11" s="40"/>
      <c r="F11" s="40"/>
      <c r="G11" s="40"/>
      <c r="H11" s="40"/>
      <c r="I11" s="42"/>
      <c r="J11" s="42"/>
      <c r="K11" s="42"/>
    </row>
    <row r="12" spans="2:15" ht="12.75">
      <c r="B12" s="74">
        <v>34</v>
      </c>
      <c r="C12" s="75">
        <v>81</v>
      </c>
      <c r="D12" s="76">
        <v>75</v>
      </c>
      <c r="E12" s="77">
        <v>11</v>
      </c>
      <c r="F12" s="76">
        <v>103</v>
      </c>
      <c r="G12" s="76">
        <v>88</v>
      </c>
      <c r="H12" s="77">
        <v>12</v>
      </c>
      <c r="I12" s="76">
        <v>105</v>
      </c>
      <c r="J12" s="77">
        <v>20</v>
      </c>
      <c r="K12" s="78">
        <v>83</v>
      </c>
      <c r="N12" s="53">
        <f>SUM(B12:B13,C14:C15,C17,D15,E15:E17,E12,F14,F16,H12,H15,H17,I13:I14,J12,K13,J15:J16,K15:K17)</f>
        <v>497</v>
      </c>
      <c r="O12" s="39" t="e">
        <f>[1]!ASAPGETFORMULA(N12)</f>
        <v>#NAME?</v>
      </c>
    </row>
    <row r="13" spans="2:11" ht="12.75">
      <c r="B13" s="79">
        <v>18</v>
      </c>
      <c r="C13" s="80">
        <v>73</v>
      </c>
      <c r="D13" s="40">
        <v>64</v>
      </c>
      <c r="E13" s="40">
        <v>56</v>
      </c>
      <c r="F13" s="40">
        <v>41</v>
      </c>
      <c r="G13" s="40">
        <v>101</v>
      </c>
      <c r="H13" s="40">
        <v>84</v>
      </c>
      <c r="I13" s="81">
        <v>28</v>
      </c>
      <c r="J13" s="40">
        <v>77</v>
      </c>
      <c r="K13" s="82">
        <v>21</v>
      </c>
    </row>
    <row r="14" spans="2:14" ht="12.75">
      <c r="B14" s="83">
        <v>92</v>
      </c>
      <c r="C14" s="84">
        <v>27</v>
      </c>
      <c r="D14" s="40">
        <v>91</v>
      </c>
      <c r="E14" s="40">
        <v>58</v>
      </c>
      <c r="F14" s="81">
        <v>36</v>
      </c>
      <c r="G14" s="12">
        <v>54</v>
      </c>
      <c r="H14" s="12">
        <v>45</v>
      </c>
      <c r="I14" s="85">
        <v>24</v>
      </c>
      <c r="J14" s="86">
        <v>66</v>
      </c>
      <c r="K14" s="87">
        <v>68</v>
      </c>
      <c r="N14" s="7" t="s">
        <v>196</v>
      </c>
    </row>
    <row r="15" spans="2:11" ht="12.75">
      <c r="B15" s="83">
        <v>102</v>
      </c>
      <c r="C15" s="84">
        <v>30</v>
      </c>
      <c r="D15" s="81">
        <v>15</v>
      </c>
      <c r="E15" s="81">
        <v>19</v>
      </c>
      <c r="F15" s="40">
        <v>97</v>
      </c>
      <c r="G15" s="12">
        <v>71</v>
      </c>
      <c r="H15" s="85">
        <v>17</v>
      </c>
      <c r="I15" s="86">
        <v>70</v>
      </c>
      <c r="J15" s="85">
        <v>33</v>
      </c>
      <c r="K15" s="88">
        <v>10</v>
      </c>
    </row>
    <row r="16" spans="2:11" ht="12.75">
      <c r="B16" s="83">
        <v>63</v>
      </c>
      <c r="C16" s="40">
        <v>40</v>
      </c>
      <c r="D16" s="40">
        <v>61</v>
      </c>
      <c r="E16" s="81">
        <v>32</v>
      </c>
      <c r="F16" s="81">
        <v>8</v>
      </c>
      <c r="G16" s="12">
        <v>51</v>
      </c>
      <c r="H16" s="12">
        <v>44</v>
      </c>
      <c r="I16" s="86">
        <v>67</v>
      </c>
      <c r="J16" s="85">
        <v>35</v>
      </c>
      <c r="K16" s="88">
        <v>38</v>
      </c>
    </row>
    <row r="17" spans="2:11" ht="13.5" thickBot="1">
      <c r="B17" s="89">
        <v>55</v>
      </c>
      <c r="C17" s="90">
        <v>13</v>
      </c>
      <c r="D17" s="91">
        <v>72</v>
      </c>
      <c r="E17" s="90">
        <v>4</v>
      </c>
      <c r="F17" s="92">
        <v>69</v>
      </c>
      <c r="G17" s="93">
        <v>79</v>
      </c>
      <c r="H17" s="94">
        <v>3</v>
      </c>
      <c r="I17" s="95">
        <v>42</v>
      </c>
      <c r="J17" s="95">
        <v>99</v>
      </c>
      <c r="K17" s="96">
        <v>9</v>
      </c>
    </row>
    <row r="18" spans="7:8" ht="12.75">
      <c r="G18" s="60"/>
      <c r="H18" s="60"/>
    </row>
    <row r="19" ht="20.25">
      <c r="B19" s="8" t="s">
        <v>4</v>
      </c>
    </row>
    <row r="20" ht="12.75">
      <c r="B20" s="7" t="s">
        <v>194</v>
      </c>
    </row>
    <row r="21" ht="12.75">
      <c r="B21" s="7" t="s">
        <v>5</v>
      </c>
    </row>
    <row r="22" spans="2:4" ht="12.75">
      <c r="B22" s="37" t="s">
        <v>0</v>
      </c>
      <c r="D22" s="24" t="s">
        <v>34</v>
      </c>
    </row>
    <row r="23" spans="2:4" ht="12.75">
      <c r="B23" s="97" t="e">
        <f>[1]!ASAPSUMBYCELLCOLOR(B25:K30,4)</f>
        <v>#NAME?</v>
      </c>
      <c r="D23" s="39" t="e">
        <f>[1]!ASAPGETFORMULA(B23)</f>
        <v>#NAME?</v>
      </c>
    </row>
    <row r="24" spans="2:7" ht="13.5" thickBot="1">
      <c r="B24" s="40"/>
      <c r="C24" s="41"/>
      <c r="D24" s="41"/>
      <c r="E24" s="40"/>
      <c r="F24" s="40"/>
      <c r="G24" s="40"/>
    </row>
    <row r="25" spans="2:11" ht="12.75">
      <c r="B25" s="98">
        <v>12</v>
      </c>
      <c r="C25" s="99">
        <v>2</v>
      </c>
      <c r="D25" s="100">
        <v>123</v>
      </c>
      <c r="E25" s="100">
        <v>81</v>
      </c>
      <c r="F25" s="99">
        <v>21</v>
      </c>
      <c r="G25" s="99">
        <v>18</v>
      </c>
      <c r="H25" s="100">
        <v>103</v>
      </c>
      <c r="I25" s="99">
        <v>66</v>
      </c>
      <c r="J25" s="100">
        <v>3</v>
      </c>
      <c r="K25" s="101">
        <v>257</v>
      </c>
    </row>
    <row r="26" spans="2:11" ht="12.75">
      <c r="B26" s="102">
        <v>52</v>
      </c>
      <c r="C26" s="103">
        <v>3</v>
      </c>
      <c r="D26" s="103">
        <v>53</v>
      </c>
      <c r="E26" s="103">
        <v>72</v>
      </c>
      <c r="F26" s="103">
        <v>90</v>
      </c>
      <c r="G26" s="104">
        <v>111</v>
      </c>
      <c r="H26" s="104">
        <v>161</v>
      </c>
      <c r="I26" s="103">
        <v>101</v>
      </c>
      <c r="J26" s="103">
        <v>6</v>
      </c>
      <c r="K26" s="105">
        <v>141</v>
      </c>
    </row>
    <row r="27" spans="2:11" ht="12.75">
      <c r="B27" s="106">
        <v>1</v>
      </c>
      <c r="C27" s="103">
        <v>52</v>
      </c>
      <c r="D27" s="104">
        <v>261</v>
      </c>
      <c r="E27" s="103">
        <v>9</v>
      </c>
      <c r="F27" s="103">
        <v>84</v>
      </c>
      <c r="G27" s="107">
        <v>1</v>
      </c>
      <c r="H27" s="107">
        <v>35</v>
      </c>
      <c r="I27" s="107">
        <v>18</v>
      </c>
      <c r="J27" s="107">
        <v>74</v>
      </c>
      <c r="K27" s="108">
        <v>0</v>
      </c>
    </row>
    <row r="28" spans="2:11" ht="12.75">
      <c r="B28" s="106">
        <v>31</v>
      </c>
      <c r="C28" s="109">
        <v>148</v>
      </c>
      <c r="D28" s="103">
        <v>128</v>
      </c>
      <c r="E28" s="103">
        <v>3</v>
      </c>
      <c r="F28" s="104">
        <v>2</v>
      </c>
      <c r="G28" s="107">
        <v>244</v>
      </c>
      <c r="H28" s="107">
        <v>13</v>
      </c>
      <c r="I28" s="107">
        <v>112</v>
      </c>
      <c r="J28" s="107">
        <v>51</v>
      </c>
      <c r="K28" s="108">
        <v>196</v>
      </c>
    </row>
    <row r="29" spans="2:11" ht="12.75">
      <c r="B29" s="102">
        <v>72</v>
      </c>
      <c r="C29" s="109">
        <v>22</v>
      </c>
      <c r="D29" s="103">
        <v>262</v>
      </c>
      <c r="E29" s="103">
        <v>136</v>
      </c>
      <c r="F29" s="103">
        <v>26</v>
      </c>
      <c r="G29" s="107">
        <v>44</v>
      </c>
      <c r="H29" s="107">
        <v>0</v>
      </c>
      <c r="I29" s="110">
        <v>22</v>
      </c>
      <c r="J29" s="110">
        <v>2</v>
      </c>
      <c r="K29" s="108">
        <v>17</v>
      </c>
    </row>
    <row r="30" spans="2:11" ht="13.5" thickBot="1">
      <c r="B30" s="111">
        <v>51</v>
      </c>
      <c r="C30" s="112">
        <v>28</v>
      </c>
      <c r="D30" s="113">
        <v>75</v>
      </c>
      <c r="E30" s="113">
        <v>220</v>
      </c>
      <c r="F30" s="112">
        <v>84</v>
      </c>
      <c r="G30" s="114">
        <v>44</v>
      </c>
      <c r="H30" s="114">
        <v>119</v>
      </c>
      <c r="I30" s="114">
        <v>36</v>
      </c>
      <c r="J30" s="115">
        <v>157</v>
      </c>
      <c r="K30" s="116">
        <v>114</v>
      </c>
    </row>
  </sheetData>
  <sheetProtection formatCells="0" formatColumns="0" formatRows="0"/>
  <mergeCells count="1">
    <mergeCell ref="B1:K1"/>
  </mergeCells>
  <hyperlinks>
    <hyperlink ref="A1" location="'Index sheet'!A1" display="««« back "/>
  </hyperlinks>
  <printOptions/>
  <pageMargins left="0.75" right="0.75" top="1" bottom="1" header="0.5" footer="0.5"/>
  <pageSetup horizontalDpi="1200" verticalDpi="1200" orientation="portrait" paperSize="9" r:id="rId2"/>
  <drawing r:id="rId1"/>
</worksheet>
</file>

<file path=xl/worksheets/sheet32.xml><?xml version="1.0" encoding="utf-8"?>
<worksheet xmlns="http://schemas.openxmlformats.org/spreadsheetml/2006/main" xmlns:r="http://schemas.openxmlformats.org/officeDocument/2006/relationships">
  <sheetPr codeName="Sheet29"/>
  <dimension ref="A1:O31"/>
  <sheetViews>
    <sheetView showGridLines="0" zoomScalePageLayoutView="0" workbookViewId="0" topLeftCell="A1">
      <selection activeCell="A1" sqref="A1"/>
    </sheetView>
  </sheetViews>
  <sheetFormatPr defaultColWidth="9.140625" defaultRowHeight="12.75"/>
  <cols>
    <col min="1" max="1" width="10.7109375" style="7" customWidth="1"/>
    <col min="2" max="11" width="6.28125" style="7" customWidth="1"/>
    <col min="12" max="16384" width="9.140625" style="7" customWidth="1"/>
  </cols>
  <sheetData>
    <row r="1" spans="1:11" s="35" customFormat="1" ht="25.5" customHeight="1">
      <c r="A1" s="30" t="s">
        <v>207</v>
      </c>
      <c r="B1" s="301" t="e">
        <f>HYPERLINK("http://www.asap-utilities.com/asap-utilities-excel-tools-tip.php?tip=259&amp;utilities=97#"&amp;[1]!ASAPSHEETNAME(),"Read the description of this formula on our website »»»")</f>
        <v>#NAME?</v>
      </c>
      <c r="C1" s="302"/>
      <c r="D1" s="302"/>
      <c r="E1" s="302"/>
      <c r="F1" s="302"/>
      <c r="G1" s="302"/>
      <c r="H1" s="302"/>
      <c r="I1" s="302"/>
      <c r="J1" s="302"/>
      <c r="K1" s="302"/>
    </row>
    <row r="2" spans="1:11" s="35" customFormat="1" ht="24.75" customHeight="1">
      <c r="A2" s="30"/>
      <c r="B2" s="36" t="e">
        <f>"="&amp;[1]!ASAPSHEETNAME()&amp;"()"</f>
        <v>#NAME?</v>
      </c>
      <c r="C2" s="34"/>
      <c r="D2" s="34"/>
      <c r="E2" s="34"/>
      <c r="F2" s="34"/>
      <c r="G2" s="34"/>
      <c r="H2" s="34"/>
      <c r="I2" s="34"/>
      <c r="J2" s="34"/>
      <c r="K2" s="34"/>
    </row>
    <row r="3" ht="12.75">
      <c r="B3" s="1"/>
    </row>
    <row r="4" ht="12.75">
      <c r="B4" s="7" t="s">
        <v>8</v>
      </c>
    </row>
    <row r="5" ht="12.75">
      <c r="B5" s="7" t="s">
        <v>9</v>
      </c>
    </row>
    <row r="6" ht="5.25" customHeight="1"/>
    <row r="7" ht="20.25">
      <c r="B7" s="8" t="s">
        <v>3</v>
      </c>
    </row>
    <row r="8" ht="12.75">
      <c r="B8" s="7" t="s">
        <v>197</v>
      </c>
    </row>
    <row r="9" ht="12.75">
      <c r="B9" s="7" t="s">
        <v>33</v>
      </c>
    </row>
    <row r="10" spans="2:6" ht="12.75">
      <c r="B10" s="37" t="s">
        <v>0</v>
      </c>
      <c r="D10" s="24" t="s">
        <v>200</v>
      </c>
      <c r="F10" s="6"/>
    </row>
    <row r="11" spans="2:4" ht="12.75">
      <c r="B11" s="38" t="e">
        <f>[1]!ASAPSUMBYFONTCOLOR(B13:K18,B13)</f>
        <v>#NAME?</v>
      </c>
      <c r="D11" s="39" t="e">
        <f>[1]!ASAPGETFORMULA(B11)</f>
        <v>#NAME?</v>
      </c>
    </row>
    <row r="12" spans="2:14" ht="13.5" thickBot="1">
      <c r="B12" s="40"/>
      <c r="C12" s="41"/>
      <c r="D12" s="41"/>
      <c r="E12" s="40"/>
      <c r="F12" s="40"/>
      <c r="G12" s="40"/>
      <c r="H12" s="40"/>
      <c r="I12" s="42"/>
      <c r="J12" s="42"/>
      <c r="K12" s="42"/>
      <c r="N12" s="7" t="s">
        <v>195</v>
      </c>
    </row>
    <row r="13" spans="2:11" ht="13.5" thickBot="1">
      <c r="B13" s="43">
        <v>34</v>
      </c>
      <c r="C13" s="44">
        <v>81</v>
      </c>
      <c r="D13" s="45">
        <v>75</v>
      </c>
      <c r="E13" s="46">
        <v>11</v>
      </c>
      <c r="F13" s="45">
        <v>103</v>
      </c>
      <c r="G13" s="45">
        <v>88</v>
      </c>
      <c r="H13" s="46">
        <v>12</v>
      </c>
      <c r="I13" s="45">
        <v>105</v>
      </c>
      <c r="J13" s="46">
        <v>20</v>
      </c>
      <c r="K13" s="47">
        <v>83</v>
      </c>
    </row>
    <row r="14" spans="2:15" ht="12.75">
      <c r="B14" s="48">
        <v>18</v>
      </c>
      <c r="C14" s="49">
        <v>73</v>
      </c>
      <c r="D14" s="50">
        <v>64</v>
      </c>
      <c r="E14" s="51">
        <v>56</v>
      </c>
      <c r="F14" s="51">
        <v>41</v>
      </c>
      <c r="G14" s="50">
        <v>101</v>
      </c>
      <c r="H14" s="50">
        <v>84</v>
      </c>
      <c r="I14" s="50">
        <v>28</v>
      </c>
      <c r="J14" s="50">
        <v>77</v>
      </c>
      <c r="K14" s="52">
        <v>21</v>
      </c>
      <c r="N14" s="53">
        <f>SUM(B13:B14,B16,B18,C15:C16,C17:C18,D16,E13:E14,E16:E17,F14:F15,F17,G15,G17,H13,J13,J16:J17,K16:K18,K14)</f>
        <v>820</v>
      </c>
      <c r="O14" s="39" t="e">
        <f>[1]!ASAPGETFORMULA(N14)</f>
        <v>#NAME?</v>
      </c>
    </row>
    <row r="15" spans="2:11" ht="12.75">
      <c r="B15" s="54">
        <v>92</v>
      </c>
      <c r="C15" s="53">
        <v>27</v>
      </c>
      <c r="D15" s="50">
        <v>91</v>
      </c>
      <c r="E15" s="50">
        <v>58</v>
      </c>
      <c r="F15" s="51">
        <v>36</v>
      </c>
      <c r="G15" s="51">
        <v>54</v>
      </c>
      <c r="H15" s="50">
        <v>45</v>
      </c>
      <c r="I15" s="50">
        <v>24</v>
      </c>
      <c r="J15" s="50">
        <v>66</v>
      </c>
      <c r="K15" s="55">
        <v>68</v>
      </c>
    </row>
    <row r="16" spans="2:14" ht="12.75">
      <c r="B16" s="48">
        <v>102</v>
      </c>
      <c r="C16" s="53">
        <v>30</v>
      </c>
      <c r="D16" s="51">
        <v>15</v>
      </c>
      <c r="E16" s="51">
        <v>19</v>
      </c>
      <c r="F16" s="50">
        <v>97</v>
      </c>
      <c r="G16" s="50">
        <v>71</v>
      </c>
      <c r="H16" s="50">
        <v>17</v>
      </c>
      <c r="I16" s="50">
        <v>70</v>
      </c>
      <c r="J16" s="51">
        <v>33</v>
      </c>
      <c r="K16" s="52">
        <v>10</v>
      </c>
      <c r="N16" s="7" t="s">
        <v>196</v>
      </c>
    </row>
    <row r="17" spans="2:11" ht="12.75">
      <c r="B17" s="54">
        <v>63</v>
      </c>
      <c r="C17" s="51">
        <v>40</v>
      </c>
      <c r="D17" s="50">
        <v>61</v>
      </c>
      <c r="E17" s="51">
        <v>32</v>
      </c>
      <c r="F17" s="51">
        <v>8</v>
      </c>
      <c r="G17" s="51">
        <v>51</v>
      </c>
      <c r="H17" s="50">
        <v>44</v>
      </c>
      <c r="I17" s="50">
        <v>67</v>
      </c>
      <c r="J17" s="51">
        <v>35</v>
      </c>
      <c r="K17" s="52">
        <v>38</v>
      </c>
    </row>
    <row r="18" spans="2:11" ht="13.5" thickBot="1">
      <c r="B18" s="56">
        <v>55</v>
      </c>
      <c r="C18" s="57">
        <v>13</v>
      </c>
      <c r="D18" s="58">
        <v>72</v>
      </c>
      <c r="E18" s="58">
        <v>4</v>
      </c>
      <c r="F18" s="58">
        <v>69</v>
      </c>
      <c r="G18" s="58">
        <v>79</v>
      </c>
      <c r="H18" s="58">
        <v>3</v>
      </c>
      <c r="I18" s="58">
        <v>42</v>
      </c>
      <c r="J18" s="58">
        <v>99</v>
      </c>
      <c r="K18" s="59">
        <v>9</v>
      </c>
    </row>
    <row r="19" spans="7:8" ht="12.75">
      <c r="G19" s="60"/>
      <c r="H19" s="60"/>
    </row>
    <row r="20" ht="20.25">
      <c r="B20" s="8" t="s">
        <v>4</v>
      </c>
    </row>
    <row r="21" ht="12.75">
      <c r="B21" s="7" t="s">
        <v>198</v>
      </c>
    </row>
    <row r="22" ht="12.75">
      <c r="B22" s="7" t="s">
        <v>10</v>
      </c>
    </row>
    <row r="23" spans="2:4" ht="12.75">
      <c r="B23" s="37" t="s">
        <v>0</v>
      </c>
      <c r="D23" s="24" t="s">
        <v>201</v>
      </c>
    </row>
    <row r="24" spans="2:4" ht="12.75">
      <c r="B24" s="38" t="e">
        <f>[1]!ASAPSUMBYFONTCOLOR(B26:K31,3)</f>
        <v>#NAME?</v>
      </c>
      <c r="D24" s="39" t="e">
        <f>[1]!ASAPGETFORMULA(B24)</f>
        <v>#NAME?</v>
      </c>
    </row>
    <row r="25" spans="2:7" ht="13.5" thickBot="1">
      <c r="B25" s="40"/>
      <c r="C25" s="41"/>
      <c r="D25" s="41"/>
      <c r="E25" s="40"/>
      <c r="F25" s="40"/>
      <c r="G25" s="40"/>
    </row>
    <row r="26" spans="2:11" ht="12.75">
      <c r="B26" s="61">
        <v>12</v>
      </c>
      <c r="C26" s="62">
        <v>2</v>
      </c>
      <c r="D26" s="63">
        <v>123</v>
      </c>
      <c r="E26" s="63">
        <v>81</v>
      </c>
      <c r="F26" s="62">
        <v>21</v>
      </c>
      <c r="G26" s="62">
        <v>18</v>
      </c>
      <c r="H26" s="63">
        <v>103</v>
      </c>
      <c r="I26" s="62">
        <v>66</v>
      </c>
      <c r="J26" s="63">
        <v>3</v>
      </c>
      <c r="K26" s="64">
        <v>257</v>
      </c>
    </row>
    <row r="27" spans="2:11" ht="12.75">
      <c r="B27" s="65">
        <v>52</v>
      </c>
      <c r="C27" s="66">
        <v>3</v>
      </c>
      <c r="D27" s="66">
        <v>53</v>
      </c>
      <c r="E27" s="66">
        <v>72</v>
      </c>
      <c r="F27" s="66">
        <v>90</v>
      </c>
      <c r="G27" s="67">
        <v>111</v>
      </c>
      <c r="H27" s="67">
        <v>161</v>
      </c>
      <c r="I27" s="66">
        <v>101</v>
      </c>
      <c r="J27" s="66">
        <v>6</v>
      </c>
      <c r="K27" s="68">
        <v>141</v>
      </c>
    </row>
    <row r="28" spans="2:11" ht="12.75">
      <c r="B28" s="69">
        <v>1</v>
      </c>
      <c r="C28" s="66">
        <v>52</v>
      </c>
      <c r="D28" s="67">
        <v>261</v>
      </c>
      <c r="E28" s="66">
        <v>9</v>
      </c>
      <c r="F28" s="66">
        <v>84</v>
      </c>
      <c r="G28" s="66">
        <v>1</v>
      </c>
      <c r="H28" s="66">
        <v>35</v>
      </c>
      <c r="I28" s="66">
        <v>18</v>
      </c>
      <c r="J28" s="66">
        <v>74</v>
      </c>
      <c r="K28" s="68">
        <v>0</v>
      </c>
    </row>
    <row r="29" spans="2:11" ht="12.75">
      <c r="B29" s="69">
        <v>31</v>
      </c>
      <c r="C29" s="66">
        <v>148</v>
      </c>
      <c r="D29" s="66">
        <v>128</v>
      </c>
      <c r="E29" s="66">
        <v>3</v>
      </c>
      <c r="F29" s="67">
        <v>2</v>
      </c>
      <c r="G29" s="66">
        <v>244</v>
      </c>
      <c r="H29" s="66">
        <v>13</v>
      </c>
      <c r="I29" s="66">
        <v>112</v>
      </c>
      <c r="J29" s="66">
        <v>51</v>
      </c>
      <c r="K29" s="68">
        <v>196</v>
      </c>
    </row>
    <row r="30" spans="2:11" ht="12.75">
      <c r="B30" s="65">
        <v>72</v>
      </c>
      <c r="C30" s="66">
        <v>22</v>
      </c>
      <c r="D30" s="66">
        <v>262</v>
      </c>
      <c r="E30" s="66">
        <v>136</v>
      </c>
      <c r="F30" s="66">
        <v>26</v>
      </c>
      <c r="G30" s="66">
        <v>44</v>
      </c>
      <c r="H30" s="66">
        <v>0</v>
      </c>
      <c r="I30" s="67">
        <v>22</v>
      </c>
      <c r="J30" s="67">
        <v>2</v>
      </c>
      <c r="K30" s="68">
        <v>17</v>
      </c>
    </row>
    <row r="31" spans="2:11" ht="13.5" thickBot="1">
      <c r="B31" s="70">
        <v>51</v>
      </c>
      <c r="C31" s="71">
        <v>28</v>
      </c>
      <c r="D31" s="71">
        <v>75</v>
      </c>
      <c r="E31" s="71">
        <v>220</v>
      </c>
      <c r="F31" s="71">
        <v>84</v>
      </c>
      <c r="G31" s="71">
        <v>44</v>
      </c>
      <c r="H31" s="71">
        <v>119</v>
      </c>
      <c r="I31" s="71">
        <v>36</v>
      </c>
      <c r="J31" s="72">
        <v>157</v>
      </c>
      <c r="K31" s="73">
        <v>114</v>
      </c>
    </row>
  </sheetData>
  <sheetProtection formatCells="0" formatColumns="0" formatRows="0"/>
  <mergeCells count="1">
    <mergeCell ref="B1:K1"/>
  </mergeCells>
  <hyperlinks>
    <hyperlink ref="A1" location="'Index sheet'!A1" display="««« back "/>
  </hyperlinks>
  <printOptions/>
  <pageMargins left="0.75" right="0.75" top="1" bottom="1" header="0.5" footer="0.5"/>
  <pageSetup horizontalDpi="1200" verticalDpi="12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30">
    <pageSetUpPr fitToPage="1"/>
  </sheetPr>
  <dimension ref="A1:A1"/>
  <sheetViews>
    <sheetView showGridLines="0" zoomScalePageLayoutView="0" workbookViewId="0" topLeftCell="A1">
      <selection activeCell="A1" sqref="A1"/>
    </sheetView>
  </sheetViews>
  <sheetFormatPr defaultColWidth="9.140625" defaultRowHeight="12.75"/>
  <cols>
    <col min="1" max="1" width="10.7109375" style="7" customWidth="1"/>
    <col min="2" max="16384" width="9.140625" style="7" customWidth="1"/>
  </cols>
  <sheetData>
    <row r="1" ht="12.75">
      <c r="A1" s="30" t="s">
        <v>207</v>
      </c>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sheetData>
  <sheetProtection formatCells="0" formatColumns="0" formatRows="0"/>
  <hyperlinks>
    <hyperlink ref="A1" location="'Index sheet'!A1" display="««« back "/>
  </hyperlinks>
  <printOptions/>
  <pageMargins left="0.75" right="0.75" top="1" bottom="1" header="0.5" footer="0.5"/>
  <pageSetup fitToHeight="1" fitToWidth="1" horizontalDpi="1200" verticalDpi="1200" orientation="portrait" paperSize="9" scale="79" r:id="rId2"/>
  <drawing r:id="rId1"/>
</worksheet>
</file>

<file path=xl/worksheets/sheet4.xml><?xml version="1.0" encoding="utf-8"?>
<worksheet xmlns="http://schemas.openxmlformats.org/spreadsheetml/2006/main" xmlns:r="http://schemas.openxmlformats.org/officeDocument/2006/relationships">
  <sheetPr codeName="Sheet4"/>
  <dimension ref="A1:K31"/>
  <sheetViews>
    <sheetView showGridLines="0" zoomScalePageLayoutView="0" workbookViewId="0" topLeftCell="A1">
      <selection activeCell="B11" sqref="B11"/>
    </sheetView>
  </sheetViews>
  <sheetFormatPr defaultColWidth="9.140625" defaultRowHeight="12.75"/>
  <cols>
    <col min="1" max="1" width="10.7109375" style="7" customWidth="1"/>
    <col min="2" max="11" width="6.28125" style="7" customWidth="1"/>
    <col min="12" max="16384" width="9.140625" style="7" customWidth="1"/>
  </cols>
  <sheetData>
    <row r="1" spans="1:11" s="35" customFormat="1" ht="25.5" customHeight="1">
      <c r="A1" s="30" t="s">
        <v>207</v>
      </c>
      <c r="B1" s="301" t="e">
        <f>HYPERLINK("http://www.asap-utilities.com/asap-utilities-excel-tools-tip.php?tip=259&amp;utilities=97#"&amp;[1]!ASAPSHEETNAME(),"Read the description of this formula on our website »»»")</f>
        <v>#NAME?</v>
      </c>
      <c r="C1" s="301"/>
      <c r="D1" s="301"/>
      <c r="E1" s="301"/>
      <c r="F1" s="301"/>
      <c r="G1" s="301"/>
      <c r="H1" s="301"/>
      <c r="I1" s="301"/>
      <c r="J1" s="301"/>
      <c r="K1" s="301"/>
    </row>
    <row r="2" spans="1:11" s="35" customFormat="1" ht="24.75" customHeight="1">
      <c r="A2" s="30"/>
      <c r="B2" s="36" t="e">
        <f>"="&amp;[1]!ASAPSHEETNAME()&amp;"()"</f>
        <v>#NAME?</v>
      </c>
      <c r="C2" s="33"/>
      <c r="D2" s="33"/>
      <c r="E2" s="33"/>
      <c r="F2" s="33"/>
      <c r="G2" s="33"/>
      <c r="H2" s="33"/>
      <c r="I2" s="33"/>
      <c r="J2" s="33"/>
      <c r="K2" s="33"/>
    </row>
    <row r="3" ht="12.75">
      <c r="B3" s="1"/>
    </row>
    <row r="4" ht="12.75">
      <c r="B4" s="7" t="s">
        <v>8</v>
      </c>
    </row>
    <row r="5" ht="12.75">
      <c r="B5" s="7" t="s">
        <v>9</v>
      </c>
    </row>
    <row r="6" ht="5.25" customHeight="1"/>
    <row r="7" ht="20.25">
      <c r="B7" s="8" t="s">
        <v>3</v>
      </c>
    </row>
    <row r="8" ht="12.75">
      <c r="B8" s="7" t="s">
        <v>272</v>
      </c>
    </row>
    <row r="9" ht="12.75">
      <c r="B9" s="7" t="s">
        <v>274</v>
      </c>
    </row>
    <row r="10" spans="2:6" ht="12.75">
      <c r="B10" s="37" t="s">
        <v>0</v>
      </c>
      <c r="D10" s="24" t="s">
        <v>202</v>
      </c>
      <c r="F10" s="6"/>
    </row>
    <row r="11" spans="2:4" ht="12.75">
      <c r="B11" s="194" t="e">
        <f>[1]!ASAPCOUNTBYFONTCOLOR(B13:K18,B13)</f>
        <v>#NAME?</v>
      </c>
      <c r="D11" s="39" t="e">
        <f>[1]!ASAPGETFORMULA(B11)</f>
        <v>#NAME?</v>
      </c>
    </row>
    <row r="12" spans="2:11" ht="13.5" thickBot="1">
      <c r="B12" s="40"/>
      <c r="C12" s="41"/>
      <c r="D12" s="41"/>
      <c r="E12" s="40"/>
      <c r="F12" s="40"/>
      <c r="G12" s="40"/>
      <c r="H12" s="40"/>
      <c r="I12" s="42"/>
      <c r="J12" s="42"/>
      <c r="K12" s="42"/>
    </row>
    <row r="13" spans="2:11" ht="13.5" thickBot="1">
      <c r="B13" s="43">
        <v>34</v>
      </c>
      <c r="C13" s="44">
        <v>81</v>
      </c>
      <c r="D13" s="45">
        <v>75</v>
      </c>
      <c r="E13" s="46">
        <v>11</v>
      </c>
      <c r="F13" s="45">
        <v>103</v>
      </c>
      <c r="G13" s="45">
        <v>88</v>
      </c>
      <c r="H13" s="46">
        <v>12</v>
      </c>
      <c r="I13" s="45">
        <v>105</v>
      </c>
      <c r="J13" s="46">
        <v>20</v>
      </c>
      <c r="K13" s="47">
        <v>83</v>
      </c>
    </row>
    <row r="14" spans="2:11" ht="12.75">
      <c r="B14" s="48">
        <v>18</v>
      </c>
      <c r="C14" s="49">
        <v>73</v>
      </c>
      <c r="D14" s="50">
        <v>64</v>
      </c>
      <c r="E14" s="51">
        <v>56</v>
      </c>
      <c r="F14" s="51">
        <v>41</v>
      </c>
      <c r="G14" s="50">
        <v>101</v>
      </c>
      <c r="H14" s="50">
        <v>84</v>
      </c>
      <c r="I14" s="50">
        <v>28</v>
      </c>
      <c r="J14" s="50">
        <v>77</v>
      </c>
      <c r="K14" s="52">
        <v>21</v>
      </c>
    </row>
    <row r="15" spans="2:11" ht="12.75">
      <c r="B15" s="54">
        <v>92</v>
      </c>
      <c r="C15" s="53">
        <v>27</v>
      </c>
      <c r="D15" s="50">
        <v>91</v>
      </c>
      <c r="E15" s="50">
        <v>58</v>
      </c>
      <c r="F15" s="51">
        <v>36</v>
      </c>
      <c r="G15" s="51">
        <v>54</v>
      </c>
      <c r="H15" s="50">
        <v>45</v>
      </c>
      <c r="I15" s="50">
        <v>24</v>
      </c>
      <c r="J15" s="50">
        <v>66</v>
      </c>
      <c r="K15" s="55">
        <v>68</v>
      </c>
    </row>
    <row r="16" spans="2:11" ht="12.75">
      <c r="B16" s="48">
        <v>102</v>
      </c>
      <c r="C16" s="53">
        <v>30</v>
      </c>
      <c r="D16" s="51">
        <v>15</v>
      </c>
      <c r="E16" s="51">
        <v>19</v>
      </c>
      <c r="F16" s="50">
        <v>97</v>
      </c>
      <c r="G16" s="50">
        <v>71</v>
      </c>
      <c r="H16" s="50">
        <v>17</v>
      </c>
      <c r="I16" s="50">
        <v>70</v>
      </c>
      <c r="J16" s="51">
        <v>33</v>
      </c>
      <c r="K16" s="52">
        <v>10</v>
      </c>
    </row>
    <row r="17" spans="2:11" ht="12.75">
      <c r="B17" s="54">
        <v>63</v>
      </c>
      <c r="C17" s="51">
        <v>40</v>
      </c>
      <c r="D17" s="50">
        <v>61</v>
      </c>
      <c r="E17" s="51">
        <v>32</v>
      </c>
      <c r="F17" s="51">
        <v>8</v>
      </c>
      <c r="G17" s="51">
        <v>51</v>
      </c>
      <c r="H17" s="50">
        <v>44</v>
      </c>
      <c r="I17" s="50">
        <v>67</v>
      </c>
      <c r="J17" s="51">
        <v>35</v>
      </c>
      <c r="K17" s="52">
        <v>38</v>
      </c>
    </row>
    <row r="18" spans="2:11" ht="13.5" thickBot="1">
      <c r="B18" s="56">
        <v>55</v>
      </c>
      <c r="C18" s="57">
        <v>13</v>
      </c>
      <c r="D18" s="58">
        <v>72</v>
      </c>
      <c r="E18" s="58">
        <v>4</v>
      </c>
      <c r="F18" s="58">
        <v>69</v>
      </c>
      <c r="G18" s="58">
        <v>79</v>
      </c>
      <c r="H18" s="58">
        <v>3</v>
      </c>
      <c r="I18" s="58">
        <v>42</v>
      </c>
      <c r="J18" s="58">
        <v>99</v>
      </c>
      <c r="K18" s="59">
        <v>9</v>
      </c>
    </row>
    <row r="19" spans="7:8" ht="12.75">
      <c r="G19" s="60"/>
      <c r="H19" s="60"/>
    </row>
    <row r="20" ht="20.25">
      <c r="B20" s="8" t="s">
        <v>4</v>
      </c>
    </row>
    <row r="21" ht="12.75">
      <c r="B21" s="7" t="s">
        <v>273</v>
      </c>
    </row>
    <row r="22" ht="12.75">
      <c r="B22" s="7" t="s">
        <v>10</v>
      </c>
    </row>
    <row r="23" spans="2:4" ht="12.75">
      <c r="B23" s="37" t="s">
        <v>0</v>
      </c>
      <c r="D23" s="24" t="s">
        <v>201</v>
      </c>
    </row>
    <row r="24" spans="2:4" ht="12.75">
      <c r="B24" s="194" t="e">
        <f>[1]!ASAPCOUNTBYFONTCOLOR(B26:K31,3)</f>
        <v>#NAME?</v>
      </c>
      <c r="D24" s="39" t="e">
        <f>[1]!ASAPGETFORMULA(B24)</f>
        <v>#NAME?</v>
      </c>
    </row>
    <row r="25" spans="2:7" ht="13.5" thickBot="1">
      <c r="B25" s="40"/>
      <c r="C25" s="41"/>
      <c r="D25" s="41"/>
      <c r="E25" s="40"/>
      <c r="F25" s="40"/>
      <c r="G25" s="40"/>
    </row>
    <row r="26" spans="2:11" ht="12.75">
      <c r="B26" s="61">
        <v>12</v>
      </c>
      <c r="C26" s="62">
        <v>2</v>
      </c>
      <c r="D26" s="63">
        <v>123</v>
      </c>
      <c r="E26" s="63">
        <v>81</v>
      </c>
      <c r="F26" s="62">
        <v>21</v>
      </c>
      <c r="G26" s="62">
        <v>18</v>
      </c>
      <c r="H26" s="63">
        <v>103</v>
      </c>
      <c r="I26" s="62">
        <v>66</v>
      </c>
      <c r="J26" s="63">
        <v>3</v>
      </c>
      <c r="K26" s="64">
        <v>257</v>
      </c>
    </row>
    <row r="27" spans="2:11" ht="12.75">
      <c r="B27" s="65">
        <v>52</v>
      </c>
      <c r="C27" s="66">
        <v>3</v>
      </c>
      <c r="D27" s="66">
        <v>53</v>
      </c>
      <c r="E27" s="66">
        <v>72</v>
      </c>
      <c r="F27" s="66">
        <v>90</v>
      </c>
      <c r="G27" s="67">
        <v>111</v>
      </c>
      <c r="H27" s="67">
        <v>161</v>
      </c>
      <c r="I27" s="66">
        <v>101</v>
      </c>
      <c r="J27" s="66">
        <v>6</v>
      </c>
      <c r="K27" s="68">
        <v>141</v>
      </c>
    </row>
    <row r="28" spans="2:11" ht="12.75">
      <c r="B28" s="69">
        <v>1</v>
      </c>
      <c r="C28" s="66">
        <v>52</v>
      </c>
      <c r="D28" s="67">
        <v>261</v>
      </c>
      <c r="E28" s="66">
        <v>9</v>
      </c>
      <c r="F28" s="66">
        <v>84</v>
      </c>
      <c r="G28" s="66">
        <v>1</v>
      </c>
      <c r="H28" s="66">
        <v>35</v>
      </c>
      <c r="I28" s="66">
        <v>18</v>
      </c>
      <c r="J28" s="66">
        <v>74</v>
      </c>
      <c r="K28" s="68">
        <v>0</v>
      </c>
    </row>
    <row r="29" spans="2:11" ht="12.75">
      <c r="B29" s="69">
        <v>31</v>
      </c>
      <c r="C29" s="66">
        <v>148</v>
      </c>
      <c r="D29" s="66">
        <v>128</v>
      </c>
      <c r="E29" s="66">
        <v>3</v>
      </c>
      <c r="F29" s="67">
        <v>2</v>
      </c>
      <c r="G29" s="66">
        <v>244</v>
      </c>
      <c r="H29" s="66">
        <v>13</v>
      </c>
      <c r="I29" s="66">
        <v>112</v>
      </c>
      <c r="J29" s="66">
        <v>51</v>
      </c>
      <c r="K29" s="68">
        <v>196</v>
      </c>
    </row>
    <row r="30" spans="2:11" ht="12.75">
      <c r="B30" s="65">
        <v>72</v>
      </c>
      <c r="C30" s="66">
        <v>22</v>
      </c>
      <c r="D30" s="66">
        <v>262</v>
      </c>
      <c r="E30" s="66">
        <v>136</v>
      </c>
      <c r="F30" s="66">
        <v>26</v>
      </c>
      <c r="G30" s="66">
        <v>44</v>
      </c>
      <c r="H30" s="66">
        <v>0</v>
      </c>
      <c r="I30" s="67">
        <v>22</v>
      </c>
      <c r="J30" s="67">
        <v>2</v>
      </c>
      <c r="K30" s="68">
        <v>17</v>
      </c>
    </row>
    <row r="31" spans="2:11" ht="13.5" thickBot="1">
      <c r="B31" s="70">
        <v>51</v>
      </c>
      <c r="C31" s="71">
        <v>28</v>
      </c>
      <c r="D31" s="71">
        <v>75</v>
      </c>
      <c r="E31" s="71">
        <v>220</v>
      </c>
      <c r="F31" s="71">
        <v>84</v>
      </c>
      <c r="G31" s="71">
        <v>44</v>
      </c>
      <c r="H31" s="71">
        <v>119</v>
      </c>
      <c r="I31" s="71">
        <v>36</v>
      </c>
      <c r="J31" s="72">
        <v>157</v>
      </c>
      <c r="K31" s="73">
        <v>114</v>
      </c>
    </row>
  </sheetData>
  <sheetProtection formatCells="0" formatColumns="0" formatRows="0"/>
  <mergeCells count="1">
    <mergeCell ref="B1:K1"/>
  </mergeCells>
  <hyperlinks>
    <hyperlink ref="A1" location="'Index sheet'!A1" display="««« back "/>
  </hyperlinks>
  <printOptions/>
  <pageMargins left="0.75" right="0.75" top="1" bottom="1"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I35"/>
  <sheetViews>
    <sheetView showGridLines="0" zoomScalePageLayoutView="0" workbookViewId="0" topLeftCell="A1">
      <selection activeCell="A1" sqref="A1"/>
    </sheetView>
  </sheetViews>
  <sheetFormatPr defaultColWidth="9.140625" defaultRowHeight="12.75"/>
  <cols>
    <col min="1" max="1" width="10.7109375" style="7" customWidth="1"/>
    <col min="2" max="2" width="25.7109375" style="126" bestFit="1" customWidth="1"/>
    <col min="3" max="3" width="20.00390625" style="160" bestFit="1" customWidth="1"/>
    <col min="4" max="4" width="26.00390625" style="7" bestFit="1" customWidth="1"/>
    <col min="5" max="5" width="27.57421875" style="7" bestFit="1" customWidth="1"/>
    <col min="6" max="7" width="9.140625" style="7" customWidth="1"/>
    <col min="8" max="8" width="5.8515625" style="7" customWidth="1"/>
    <col min="9" max="16384" width="9.140625" style="7" customWidth="1"/>
  </cols>
  <sheetData>
    <row r="1" spans="1:4" s="35" customFormat="1" ht="25.5" customHeight="1">
      <c r="A1" s="30" t="s">
        <v>207</v>
      </c>
      <c r="B1" s="301" t="e">
        <f>HYPERLINK("http://www.asap-utilities.com/asap-utilities-excel-tools-tip.php?tip=259&amp;utilities=97#"&amp;[1]!ASAPSHEETNAME(),"Read the description of this formula on our website »»»")</f>
        <v>#NAME?</v>
      </c>
      <c r="C1" s="302"/>
      <c r="D1" s="302"/>
    </row>
    <row r="2" spans="1:4" s="35" customFormat="1" ht="24.75" customHeight="1">
      <c r="A2" s="30"/>
      <c r="B2" s="36" t="e">
        <f>"="&amp;[1]!ASAPSHEETNAME()&amp;"()"</f>
        <v>#NAME?</v>
      </c>
      <c r="C2" s="34"/>
      <c r="D2" s="34"/>
    </row>
    <row r="4" spans="2:8" ht="12.75">
      <c r="B4" s="214" t="s">
        <v>12</v>
      </c>
      <c r="C4" s="214" t="s">
        <v>11</v>
      </c>
      <c r="D4" s="190" t="s">
        <v>22</v>
      </c>
      <c r="H4" s="215" t="s">
        <v>32</v>
      </c>
    </row>
    <row r="5" spans="2:9" ht="12.75">
      <c r="B5" s="216" t="s">
        <v>13</v>
      </c>
      <c r="C5" s="163" t="e">
        <f>[1]!ASAPCOUNTCHAR(B5," ")</f>
        <v>#NAME?</v>
      </c>
      <c r="D5" s="39" t="e">
        <f>[1]!ASAPGETFORMULA(C5)</f>
        <v>#NAME?</v>
      </c>
      <c r="H5" s="217">
        <f>LEN(B5)-LEN(SUBSTITUTE(B5," ",""))</f>
        <v>0</v>
      </c>
      <c r="I5" s="39" t="e">
        <f>[1]!ASAPGETFORMULA(H5)</f>
        <v>#NAME?</v>
      </c>
    </row>
    <row r="6" spans="2:9" ht="12.75">
      <c r="B6" s="216" t="s">
        <v>14</v>
      </c>
      <c r="C6" s="165" t="e">
        <f>[1]!ASAPCOUNTCHAR(B6," ")</f>
        <v>#NAME?</v>
      </c>
      <c r="D6" s="39" t="e">
        <f>[1]!ASAPGETFORMULA(C6)</f>
        <v>#NAME?</v>
      </c>
      <c r="H6" s="217">
        <f>LEN(B6)-LEN(SUBSTITUTE(B6," ",""))</f>
        <v>1</v>
      </c>
      <c r="I6" s="39" t="e">
        <f>[1]!ASAPGETFORMULA(H6)</f>
        <v>#NAME?</v>
      </c>
    </row>
    <row r="7" spans="2:9" ht="12.75">
      <c r="B7" s="216" t="s">
        <v>15</v>
      </c>
      <c r="C7" s="165" t="e">
        <f>[1]!ASAPCOUNTCHAR(B7," ")</f>
        <v>#NAME?</v>
      </c>
      <c r="D7" s="39" t="e">
        <f>[1]!ASAPGETFORMULA(C7)</f>
        <v>#NAME?</v>
      </c>
      <c r="H7" s="217">
        <f>LEN(B7)-LEN(SUBSTITUTE(B7," ",""))</f>
        <v>2</v>
      </c>
      <c r="I7" s="39" t="e">
        <f>[1]!ASAPGETFORMULA(H7)</f>
        <v>#NAME?</v>
      </c>
    </row>
    <row r="8" spans="2:9" ht="12.75">
      <c r="B8" s="216" t="s">
        <v>16</v>
      </c>
      <c r="C8" s="165" t="e">
        <f>[1]!ASAPCOUNTCHAR(B8," ")</f>
        <v>#NAME?</v>
      </c>
      <c r="D8" s="39" t="e">
        <f>[1]!ASAPGETFORMULA(C8)</f>
        <v>#NAME?</v>
      </c>
      <c r="H8" s="217">
        <f>LEN(B8)-LEN(SUBSTITUTE(B8," ",""))</f>
        <v>2</v>
      </c>
      <c r="I8" s="39" t="e">
        <f>[1]!ASAPGETFORMULA(H8)</f>
        <v>#NAME?</v>
      </c>
    </row>
    <row r="9" spans="2:9" ht="12.75">
      <c r="B9" s="216">
        <v>15</v>
      </c>
      <c r="C9" s="186" t="e">
        <f>[1]!ASAPCOUNTCHAR(B9," ")</f>
        <v>#NAME?</v>
      </c>
      <c r="D9" s="39" t="e">
        <f>[1]!ASAPGETFORMULA(C9)</f>
        <v>#NAME?</v>
      </c>
      <c r="H9" s="217">
        <f>LEN(B9)-LEN(SUBSTITUTE(B9," ",""))</f>
        <v>0</v>
      </c>
      <c r="I9" s="39" t="e">
        <f>[1]!ASAPGETFORMULA(H9)</f>
        <v>#NAME?</v>
      </c>
    </row>
    <row r="10" ht="12.75">
      <c r="H10" s="217"/>
    </row>
    <row r="11" spans="2:9" ht="12.75">
      <c r="B11" s="214" t="s">
        <v>12</v>
      </c>
      <c r="C11" s="218" t="s">
        <v>17</v>
      </c>
      <c r="D11" s="190" t="s">
        <v>25</v>
      </c>
      <c r="E11" s="190" t="s">
        <v>22</v>
      </c>
      <c r="H11" s="217"/>
      <c r="I11" s="39"/>
    </row>
    <row r="12" spans="2:9" ht="12.75">
      <c r="B12" s="219" t="s">
        <v>31</v>
      </c>
      <c r="C12" s="220" t="s">
        <v>18</v>
      </c>
      <c r="D12" s="163" t="e">
        <f>[1]!ASAPCOUNTCHAR(B12,C12)</f>
        <v>#NAME?</v>
      </c>
      <c r="E12" s="39" t="e">
        <f>[1]!ASAPGETFORMULA(D12)</f>
        <v>#NAME?</v>
      </c>
      <c r="H12" s="217">
        <f aca="true" t="shared" si="0" ref="H12:H18">LEN(B12)-LEN(SUBSTITUTE(B12,C12,""))</f>
        <v>2</v>
      </c>
      <c r="I12" s="39" t="e">
        <f>[1]!ASAPGETFORMULA(H12)</f>
        <v>#NAME?</v>
      </c>
    </row>
    <row r="13" spans="2:9" ht="12.75">
      <c r="B13" s="216" t="s">
        <v>21</v>
      </c>
      <c r="C13" s="160" t="s">
        <v>18</v>
      </c>
      <c r="D13" s="165" t="e">
        <f>[1]!ASAPCOUNTCHAR(B13,C13)</f>
        <v>#NAME?</v>
      </c>
      <c r="E13" s="39" t="e">
        <f>[1]!ASAPGETFORMULA(D13)</f>
        <v>#NAME?</v>
      </c>
      <c r="H13" s="217">
        <f t="shared" si="0"/>
        <v>3</v>
      </c>
      <c r="I13" s="39" t="e">
        <f>[1]!ASAPGETFORMULA(H13)</f>
        <v>#NAME?</v>
      </c>
    </row>
    <row r="14" spans="2:9" ht="12.75">
      <c r="B14" s="216" t="s">
        <v>20</v>
      </c>
      <c r="C14" s="160" t="s">
        <v>19</v>
      </c>
      <c r="D14" s="165" t="e">
        <f>[1]!ASAPCOUNTCHAR(B14,C14)</f>
        <v>#NAME?</v>
      </c>
      <c r="E14" s="39" t="e">
        <f>[1]!ASAPGETFORMULA(D14)</f>
        <v>#NAME?</v>
      </c>
      <c r="H14" s="217">
        <f t="shared" si="0"/>
        <v>4</v>
      </c>
      <c r="I14" s="39" t="e">
        <f>[1]!ASAPGETFORMULA(H14)</f>
        <v>#NAME?</v>
      </c>
    </row>
    <row r="15" spans="2:9" ht="12.75">
      <c r="B15" s="216">
        <v>114</v>
      </c>
      <c r="C15" s="160">
        <v>1</v>
      </c>
      <c r="D15" s="165" t="e">
        <f>[1]!ASAPCOUNTCHAR(B15,C15)</f>
        <v>#NAME?</v>
      </c>
      <c r="E15" s="39" t="e">
        <f>[1]!ASAPGETFORMULA(D15)</f>
        <v>#NAME?</v>
      </c>
      <c r="H15" s="217">
        <f t="shared" si="0"/>
        <v>2</v>
      </c>
      <c r="I15" s="39" t="e">
        <f>[1]!ASAPGETFORMULA(H15)</f>
        <v>#NAME?</v>
      </c>
    </row>
    <row r="16" spans="2:9" ht="12.75">
      <c r="B16" s="7" t="s">
        <v>24</v>
      </c>
      <c r="C16" s="160" t="s">
        <v>23</v>
      </c>
      <c r="D16" s="165" t="e">
        <f>[1]!ASAPCOUNTCHAR(B16,C16)</f>
        <v>#NAME?</v>
      </c>
      <c r="E16" s="39" t="e">
        <f>[1]!ASAPGETFORMULA(D16)</f>
        <v>#NAME?</v>
      </c>
      <c r="H16" s="217">
        <f t="shared" si="0"/>
        <v>4</v>
      </c>
      <c r="I16" s="39" t="e">
        <f>[1]!ASAPGETFORMULA(H16)</f>
        <v>#NAME?</v>
      </c>
    </row>
    <row r="17" spans="2:9" ht="12.75">
      <c r="B17" s="216" t="s">
        <v>26</v>
      </c>
      <c r="C17" s="160" t="s">
        <v>27</v>
      </c>
      <c r="D17" s="165" t="e">
        <f>[1]!ASAPCOUNTCHAR(B17,C17)</f>
        <v>#NAME?</v>
      </c>
      <c r="E17" s="39" t="e">
        <f>[1]!ASAPGETFORMULA(D17)</f>
        <v>#NAME?</v>
      </c>
      <c r="H17" s="217">
        <f t="shared" si="0"/>
        <v>4</v>
      </c>
      <c r="I17" s="39" t="e">
        <f>[1]!ASAPGETFORMULA(H17)</f>
        <v>#NAME?</v>
      </c>
    </row>
    <row r="18" spans="2:9" ht="12.75">
      <c r="B18" s="126" t="s">
        <v>28</v>
      </c>
      <c r="C18" s="160" t="s">
        <v>29</v>
      </c>
      <c r="D18" s="186" t="e">
        <f>[1]!ASAPCOUNTCHAR(B18,C18)</f>
        <v>#NAME?</v>
      </c>
      <c r="E18" s="39" t="e">
        <f>[1]!ASAPGETFORMULA(D18)</f>
        <v>#NAME?</v>
      </c>
      <c r="H18" s="217">
        <f t="shared" si="0"/>
        <v>1</v>
      </c>
      <c r="I18" s="39" t="e">
        <f>[1]!ASAPGETFORMULA(H18)</f>
        <v>#NAME?</v>
      </c>
    </row>
    <row r="19" spans="4:9" ht="12.75">
      <c r="D19" s="221"/>
      <c r="H19" s="217"/>
      <c r="I19" s="39"/>
    </row>
    <row r="20" spans="4:9" ht="12.75">
      <c r="D20" s="221"/>
      <c r="H20" s="217"/>
      <c r="I20" s="39"/>
    </row>
    <row r="21" spans="2:9" ht="12.75">
      <c r="B21" s="216" t="s">
        <v>30</v>
      </c>
      <c r="D21" s="222"/>
      <c r="E21" s="39"/>
      <c r="H21" s="217"/>
      <c r="I21" s="39"/>
    </row>
    <row r="22" spans="2:9" ht="12.75">
      <c r="B22" s="126" t="s">
        <v>28</v>
      </c>
      <c r="C22" s="160" t="s">
        <v>29</v>
      </c>
      <c r="D22" s="281" t="e">
        <f>[1]!ASAPCOUNTCHAR(UPPER(B22),UPPER(C22))</f>
        <v>#NAME?</v>
      </c>
      <c r="E22" s="39" t="e">
        <f>[1]!ASAPGETFORMULA(D22)</f>
        <v>#NAME?</v>
      </c>
      <c r="H22" s="217">
        <f>LEN(B22)-LEN(SUBSTITUTE(UPPER(B22),UPPER(C22),""))</f>
        <v>2</v>
      </c>
      <c r="I22" s="39" t="e">
        <f>[1]!ASAPGETFORMULA(H22)</f>
        <v>#NAME?</v>
      </c>
    </row>
    <row r="23" ht="12.75">
      <c r="H23" s="217"/>
    </row>
    <row r="24" spans="2:8" ht="12.75">
      <c r="B24" s="277" t="s">
        <v>283</v>
      </c>
      <c r="H24" s="217"/>
    </row>
    <row r="25" spans="2:8" ht="12.75">
      <c r="B25" s="214" t="s">
        <v>278</v>
      </c>
      <c r="C25" s="214" t="s">
        <v>281</v>
      </c>
      <c r="D25" s="190" t="s">
        <v>22</v>
      </c>
      <c r="H25" s="217"/>
    </row>
    <row r="26" spans="2:9" ht="12.75">
      <c r="B26" s="126" t="s">
        <v>279</v>
      </c>
      <c r="C26" s="278" t="e">
        <f>[1]!ASAPCOUNTCHAR(B26," ")+1</f>
        <v>#NAME?</v>
      </c>
      <c r="D26" s="7" t="e">
        <f>[1]!ASAPGETFORMULA(C26)</f>
        <v>#NAME?</v>
      </c>
      <c r="H26" s="217">
        <f>LEN(B26)-LEN(SUBSTITUTE(B26," ",""))+1</f>
        <v>5</v>
      </c>
      <c r="I26" s="39" t="e">
        <f>[1]!ASAPGETFORMULA(H26)</f>
        <v>#NAME?</v>
      </c>
    </row>
    <row r="27" spans="2:9" ht="12.75">
      <c r="B27" s="126" t="s">
        <v>280</v>
      </c>
      <c r="C27" s="279" t="e">
        <f>[1]!ASAPCOUNTCHAR(B27," ")+1</f>
        <v>#NAME?</v>
      </c>
      <c r="D27" s="7" t="e">
        <f>[1]!ASAPGETFORMULA(C27)</f>
        <v>#NAME?</v>
      </c>
      <c r="H27" s="217">
        <f>LEN(B27)-LEN(SUBSTITUTE(B27," ",""))+1</f>
        <v>2</v>
      </c>
      <c r="I27" s="39" t="e">
        <f>[1]!ASAPGETFORMULA(H27)</f>
        <v>#NAME?</v>
      </c>
    </row>
    <row r="28" spans="2:9" ht="12.75">
      <c r="B28" s="126" t="s">
        <v>282</v>
      </c>
      <c r="C28" s="280" t="e">
        <f>[1]!ASAPCOUNTCHAR(B28," ")+1</f>
        <v>#NAME?</v>
      </c>
      <c r="D28" s="7" t="e">
        <f>[1]!ASAPGETFORMULA(C28)</f>
        <v>#NAME?</v>
      </c>
      <c r="H28" s="217">
        <f>LEN(B28)-LEN(SUBSTITUTE(B28," ",""))+1</f>
        <v>1</v>
      </c>
      <c r="I28" s="39" t="e">
        <f>[1]!ASAPGETFORMULA(H28)</f>
        <v>#NAME?</v>
      </c>
    </row>
    <row r="29" ht="12.75">
      <c r="H29" s="217"/>
    </row>
    <row r="30" spans="2:8" ht="12.75">
      <c r="B30" s="277" t="s">
        <v>284</v>
      </c>
      <c r="H30" s="217"/>
    </row>
    <row r="31" spans="2:8" ht="12.75">
      <c r="B31" s="214" t="s">
        <v>278</v>
      </c>
      <c r="C31" s="214" t="s">
        <v>281</v>
      </c>
      <c r="D31" s="190" t="s">
        <v>22</v>
      </c>
      <c r="H31" s="217"/>
    </row>
    <row r="32" spans="2:9" ht="12.75">
      <c r="B32" s="126" t="s">
        <v>285</v>
      </c>
      <c r="C32" s="278" t="e">
        <f>[1]!ASAPCOUNTCHAR(TRIM(B32)," ")+1</f>
        <v>#NAME?</v>
      </c>
      <c r="D32" s="7" t="e">
        <f>[1]!ASAPGETFORMULA(C32)</f>
        <v>#NAME?</v>
      </c>
      <c r="H32" s="217">
        <f>LEN(TRIM(B32))-LEN(SUBSTITUTE(TRIM(B32)," ",""))+1</f>
        <v>5</v>
      </c>
      <c r="I32" s="39" t="e">
        <f>[1]!ASAPGETFORMULA(H32)</f>
        <v>#NAME?</v>
      </c>
    </row>
    <row r="33" spans="2:9" ht="12.75">
      <c r="B33" s="126" t="s">
        <v>286</v>
      </c>
      <c r="C33" s="279" t="e">
        <f>[1]!ASAPCOUNTCHAR(TRIM(B33)," ")+1</f>
        <v>#NAME?</v>
      </c>
      <c r="D33" s="7" t="e">
        <f>[1]!ASAPGETFORMULA(C33)</f>
        <v>#NAME?</v>
      </c>
      <c r="H33" s="217">
        <f>LEN(TRIM(B33))-LEN(SUBSTITUTE(TRIM(B33)," ",""))+1</f>
        <v>2</v>
      </c>
      <c r="I33" s="39" t="e">
        <f>[1]!ASAPGETFORMULA(H33)</f>
        <v>#NAME?</v>
      </c>
    </row>
    <row r="34" spans="2:9" ht="12.75">
      <c r="B34" s="126" t="s">
        <v>282</v>
      </c>
      <c r="C34" s="280" t="e">
        <f>[1]!ASAPCOUNTCHAR(TRIM(B34)," ")+1</f>
        <v>#NAME?</v>
      </c>
      <c r="D34" s="7" t="e">
        <f>[1]!ASAPGETFORMULA(C34)</f>
        <v>#NAME?</v>
      </c>
      <c r="H34" s="217">
        <f>LEN(TRIM(B34))-LEN(SUBSTITUTE(TRIM(B34)," ",""))+1</f>
        <v>1</v>
      </c>
      <c r="I34" s="39" t="e">
        <f>[1]!ASAPGETFORMULA(H34)</f>
        <v>#NAME?</v>
      </c>
    </row>
    <row r="35" ht="12.75">
      <c r="H35" s="217"/>
    </row>
  </sheetData>
  <sheetProtection formatCells="0" formatColumns="0" formatRows="0"/>
  <mergeCells count="1">
    <mergeCell ref="B1:D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K20"/>
  <sheetViews>
    <sheetView showGridLines="0" zoomScalePageLayoutView="0" workbookViewId="0" topLeftCell="A1">
      <selection activeCell="A1" sqref="A1"/>
    </sheetView>
  </sheetViews>
  <sheetFormatPr defaultColWidth="9.140625" defaultRowHeight="12.75"/>
  <cols>
    <col min="1" max="1" width="10.7109375" style="7" customWidth="1"/>
    <col min="2" max="11" width="6.28125" style="7" customWidth="1"/>
    <col min="12" max="16384" width="9.140625" style="7" customWidth="1"/>
  </cols>
  <sheetData>
    <row r="1" spans="1:11" s="35" customFormat="1" ht="25.5" customHeight="1">
      <c r="A1" s="30" t="s">
        <v>207</v>
      </c>
      <c r="B1" s="301" t="e">
        <f>HYPERLINK("http://www.asap-utilities.com/asap-utilities-excel-tools-tip.php?tip=259&amp;utilities=97#"&amp;[1]!ASAPSHEETNAME(),"Read the description of this formula on our website »»»")</f>
        <v>#NAME?</v>
      </c>
      <c r="C1" s="302"/>
      <c r="D1" s="302"/>
      <c r="E1" s="302"/>
      <c r="F1" s="302"/>
      <c r="G1" s="302"/>
      <c r="H1" s="302"/>
      <c r="I1" s="302"/>
      <c r="J1" s="302"/>
      <c r="K1" s="302"/>
    </row>
    <row r="2" spans="1:11" s="35" customFormat="1" ht="24.75" customHeight="1">
      <c r="A2" s="30"/>
      <c r="B2" s="36" t="e">
        <f>"="&amp;[1]!ASAPSHEETNAME()&amp;"()"</f>
        <v>#NAME?</v>
      </c>
      <c r="C2" s="34"/>
      <c r="D2" s="34"/>
      <c r="E2" s="34"/>
      <c r="F2" s="34"/>
      <c r="G2" s="34"/>
      <c r="H2" s="34"/>
      <c r="I2" s="34"/>
      <c r="J2" s="34"/>
      <c r="K2" s="34"/>
    </row>
    <row r="3" ht="12.75">
      <c r="B3" s="1"/>
    </row>
    <row r="4" ht="12.75">
      <c r="B4" s="7" t="s">
        <v>39</v>
      </c>
    </row>
    <row r="5" ht="5.25" customHeight="1"/>
    <row r="6" ht="20.25">
      <c r="B6" s="8" t="s">
        <v>35</v>
      </c>
    </row>
    <row r="7" ht="12.75">
      <c r="B7" s="7" t="s">
        <v>36</v>
      </c>
    </row>
    <row r="8" spans="2:6" ht="12.75">
      <c r="B8" s="37" t="s">
        <v>0</v>
      </c>
      <c r="D8" s="24" t="s">
        <v>42</v>
      </c>
      <c r="F8" s="6"/>
    </row>
    <row r="9" spans="2:4" ht="12.75">
      <c r="B9" s="194" t="e">
        <f>[1]!ASAPCOUNTSHADES(B11:K20)</f>
        <v>#NAME?</v>
      </c>
      <c r="D9" s="39" t="e">
        <f>[1]!ASAPGETFORMULA(B9)</f>
        <v>#NAME?</v>
      </c>
    </row>
    <row r="10" spans="2:11" ht="13.5" thickBot="1">
      <c r="B10" s="40"/>
      <c r="C10" s="41"/>
      <c r="D10" s="41"/>
      <c r="E10" s="40"/>
      <c r="F10" s="40"/>
      <c r="G10" s="40"/>
      <c r="H10" s="40"/>
      <c r="I10" s="42"/>
      <c r="J10" s="42"/>
      <c r="K10" s="42"/>
    </row>
    <row r="11" spans="2:11" ht="12.75">
      <c r="B11" s="195">
        <v>34</v>
      </c>
      <c r="C11" s="196">
        <v>81</v>
      </c>
      <c r="D11" s="76">
        <v>75</v>
      </c>
      <c r="E11" s="76">
        <v>11</v>
      </c>
      <c r="F11" s="197">
        <v>103</v>
      </c>
      <c r="G11" s="198">
        <v>88</v>
      </c>
      <c r="H11" s="76">
        <v>12</v>
      </c>
      <c r="I11" s="197">
        <v>105</v>
      </c>
      <c r="J11" s="76">
        <v>20</v>
      </c>
      <c r="K11" s="199">
        <v>83</v>
      </c>
    </row>
    <row r="12" spans="2:11" ht="12.75">
      <c r="B12" s="83">
        <v>18</v>
      </c>
      <c r="C12" s="80">
        <v>73</v>
      </c>
      <c r="D12" s="40">
        <v>64</v>
      </c>
      <c r="E12" s="40">
        <v>56</v>
      </c>
      <c r="F12" s="40">
        <v>41</v>
      </c>
      <c r="G12" s="200">
        <v>101</v>
      </c>
      <c r="H12" s="201">
        <v>84</v>
      </c>
      <c r="I12" s="40">
        <v>28</v>
      </c>
      <c r="J12" s="40">
        <v>77</v>
      </c>
      <c r="K12" s="202">
        <v>21</v>
      </c>
    </row>
    <row r="13" spans="2:11" ht="12.75">
      <c r="B13" s="203">
        <v>92</v>
      </c>
      <c r="C13" s="80">
        <v>27</v>
      </c>
      <c r="D13" s="201">
        <v>91</v>
      </c>
      <c r="E13" s="40">
        <v>58</v>
      </c>
      <c r="F13" s="40">
        <v>36</v>
      </c>
      <c r="G13" s="42">
        <v>54</v>
      </c>
      <c r="H13" s="42">
        <v>45</v>
      </c>
      <c r="I13" s="42">
        <v>24</v>
      </c>
      <c r="J13" s="42">
        <v>66</v>
      </c>
      <c r="K13" s="204">
        <v>68</v>
      </c>
    </row>
    <row r="14" spans="2:11" ht="12.75">
      <c r="B14" s="205">
        <v>102</v>
      </c>
      <c r="C14" s="80">
        <v>30</v>
      </c>
      <c r="D14" s="40">
        <v>15</v>
      </c>
      <c r="E14" s="40">
        <v>19</v>
      </c>
      <c r="F14" s="201">
        <v>97</v>
      </c>
      <c r="G14" s="42">
        <v>71</v>
      </c>
      <c r="H14" s="42">
        <v>17</v>
      </c>
      <c r="I14" s="42">
        <v>70</v>
      </c>
      <c r="J14" s="42">
        <v>33</v>
      </c>
      <c r="K14" s="204">
        <v>10</v>
      </c>
    </row>
    <row r="15" spans="2:11" ht="12.75">
      <c r="B15" s="83">
        <v>63</v>
      </c>
      <c r="C15" s="40">
        <v>40</v>
      </c>
      <c r="D15" s="40">
        <v>61</v>
      </c>
      <c r="E15" s="40">
        <v>32</v>
      </c>
      <c r="F15" s="40">
        <v>8</v>
      </c>
      <c r="G15" s="42">
        <v>51</v>
      </c>
      <c r="H15" s="42">
        <v>44</v>
      </c>
      <c r="I15" s="42">
        <v>67</v>
      </c>
      <c r="J15" s="42">
        <v>35</v>
      </c>
      <c r="K15" s="204">
        <v>38</v>
      </c>
    </row>
    <row r="16" spans="2:11" ht="12.75">
      <c r="B16" s="102">
        <v>52</v>
      </c>
      <c r="C16" s="103">
        <v>3</v>
      </c>
      <c r="D16" s="103">
        <v>53</v>
      </c>
      <c r="E16" s="103">
        <v>72</v>
      </c>
      <c r="F16" s="109">
        <v>90</v>
      </c>
      <c r="G16" s="104">
        <v>111</v>
      </c>
      <c r="H16" s="206">
        <v>161</v>
      </c>
      <c r="I16" s="104">
        <v>101</v>
      </c>
      <c r="J16" s="103">
        <v>6</v>
      </c>
      <c r="K16" s="207">
        <v>141</v>
      </c>
    </row>
    <row r="17" spans="2:11" ht="12.75">
      <c r="B17" s="102">
        <v>1</v>
      </c>
      <c r="C17" s="103">
        <v>52</v>
      </c>
      <c r="D17" s="206">
        <v>261</v>
      </c>
      <c r="E17" s="103">
        <v>9</v>
      </c>
      <c r="F17" s="109">
        <v>84</v>
      </c>
      <c r="G17" s="107">
        <v>1</v>
      </c>
      <c r="H17" s="107">
        <v>35</v>
      </c>
      <c r="I17" s="107">
        <v>18</v>
      </c>
      <c r="J17" s="107">
        <v>74</v>
      </c>
      <c r="K17" s="208">
        <v>0</v>
      </c>
    </row>
    <row r="18" spans="2:11" ht="12.75">
      <c r="B18" s="102">
        <v>31</v>
      </c>
      <c r="C18" s="104">
        <v>148</v>
      </c>
      <c r="D18" s="104">
        <v>128</v>
      </c>
      <c r="E18" s="103">
        <v>3</v>
      </c>
      <c r="F18" s="103">
        <v>2</v>
      </c>
      <c r="G18" s="209">
        <v>244</v>
      </c>
      <c r="H18" s="107">
        <v>13</v>
      </c>
      <c r="I18" s="110">
        <v>112</v>
      </c>
      <c r="J18" s="107">
        <v>51</v>
      </c>
      <c r="K18" s="210">
        <v>196</v>
      </c>
    </row>
    <row r="19" spans="2:11" ht="12.75">
      <c r="B19" s="102">
        <v>72</v>
      </c>
      <c r="C19" s="103">
        <v>22</v>
      </c>
      <c r="D19" s="206">
        <v>262</v>
      </c>
      <c r="E19" s="104">
        <v>136</v>
      </c>
      <c r="F19" s="103">
        <v>26</v>
      </c>
      <c r="G19" s="107">
        <v>44</v>
      </c>
      <c r="H19" s="107">
        <v>0</v>
      </c>
      <c r="I19" s="107">
        <v>22</v>
      </c>
      <c r="J19" s="107">
        <v>2</v>
      </c>
      <c r="K19" s="208">
        <v>17</v>
      </c>
    </row>
    <row r="20" spans="2:11" ht="13.5" thickBot="1">
      <c r="B20" s="111">
        <v>51</v>
      </c>
      <c r="C20" s="112">
        <v>28</v>
      </c>
      <c r="D20" s="112">
        <v>75</v>
      </c>
      <c r="E20" s="211">
        <v>220</v>
      </c>
      <c r="F20" s="113">
        <v>84</v>
      </c>
      <c r="G20" s="114">
        <v>44</v>
      </c>
      <c r="H20" s="115">
        <v>119</v>
      </c>
      <c r="I20" s="114">
        <v>36</v>
      </c>
      <c r="J20" s="212">
        <v>157</v>
      </c>
      <c r="K20" s="213">
        <v>114</v>
      </c>
    </row>
  </sheetData>
  <sheetProtection formatCells="0" formatColumns="0" formatRows="0"/>
  <mergeCells count="1">
    <mergeCell ref="B1:K1"/>
  </mergeCells>
  <hyperlinks>
    <hyperlink ref="A1" location="'Index sheet'!A1" display="««« back "/>
  </hyperlinks>
  <printOptions/>
  <pageMargins left="0.75" right="0.75" top="1" bottom="1" header="0.5" footer="0.5"/>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D11"/>
  <sheetViews>
    <sheetView showGridLines="0" zoomScalePageLayoutView="0" workbookViewId="0" topLeftCell="A1">
      <selection activeCell="A1" sqref="A1"/>
    </sheetView>
  </sheetViews>
  <sheetFormatPr defaultColWidth="9.140625" defaultRowHeight="12.75"/>
  <cols>
    <col min="1" max="1" width="10.7109375" style="7" customWidth="1"/>
    <col min="2" max="2" width="43.421875" style="7" customWidth="1"/>
    <col min="3" max="3" width="24.7109375" style="7" customWidth="1"/>
    <col min="4" max="4" width="28.7109375" style="7" bestFit="1" customWidth="1"/>
    <col min="5" max="11" width="6.28125" style="7" customWidth="1"/>
    <col min="12" max="16384" width="9.140625" style="7" customWidth="1"/>
  </cols>
  <sheetData>
    <row r="1" spans="1:4" s="35" customFormat="1" ht="25.5" customHeight="1">
      <c r="A1" s="30" t="s">
        <v>207</v>
      </c>
      <c r="B1" s="301" t="e">
        <f>HYPERLINK("http://www.asap-utilities.com/asap-utilities-excel-tools-tip.php?tip=259&amp;utilities=97#"&amp;[1]!ASAPSHEETNAME(),"Read the description of this formula on our website »»»")</f>
        <v>#NAME?</v>
      </c>
      <c r="C1" s="302"/>
      <c r="D1" s="302"/>
    </row>
    <row r="2" spans="1:4" s="35" customFormat="1" ht="24.75" customHeight="1">
      <c r="A2" s="30"/>
      <c r="B2" s="36" t="e">
        <f>"="&amp;[1]!ASAPSHEETNAME()&amp;"()"</f>
        <v>#NAME?</v>
      </c>
      <c r="C2" s="34"/>
      <c r="D2" s="34"/>
    </row>
    <row r="3" ht="12.75">
      <c r="B3" s="1"/>
    </row>
    <row r="4" ht="12.75">
      <c r="B4" s="7" t="s">
        <v>46</v>
      </c>
    </row>
    <row r="5" ht="5.25" customHeight="1"/>
    <row r="6" ht="20.25">
      <c r="B6" s="8" t="s">
        <v>35</v>
      </c>
    </row>
    <row r="7" spans="2:4" ht="12.75">
      <c r="B7" s="10" t="s">
        <v>47</v>
      </c>
      <c r="C7" s="10" t="s">
        <v>0</v>
      </c>
      <c r="D7" s="10" t="s">
        <v>48</v>
      </c>
    </row>
    <row r="8" spans="2:4" ht="12.75">
      <c r="B8" s="7" t="s">
        <v>40</v>
      </c>
      <c r="C8" s="191" t="e">
        <f>[1]!ASAPEXTRACTFILENAME(B8)</f>
        <v>#NAME?</v>
      </c>
      <c r="D8" s="39" t="e">
        <f>[1]!ASAPGETFORMULA(C8)</f>
        <v>#NAME?</v>
      </c>
    </row>
    <row r="9" spans="2:4" ht="12.75">
      <c r="B9" s="7" t="s">
        <v>43</v>
      </c>
      <c r="C9" s="192" t="e">
        <f>[1]!ASAPEXTRACTFILENAME(B9)</f>
        <v>#NAME?</v>
      </c>
      <c r="D9" s="39" t="e">
        <f>[1]!ASAPGETFORMULA(C9)</f>
        <v>#NAME?</v>
      </c>
    </row>
    <row r="10" spans="2:4" ht="12.75">
      <c r="B10" s="7" t="s">
        <v>44</v>
      </c>
      <c r="C10" s="192" t="e">
        <f>[1]!ASAPEXTRACTFILENAME(B10)</f>
        <v>#NAME?</v>
      </c>
      <c r="D10" s="39" t="e">
        <f>[1]!ASAPGETFORMULA(C10)</f>
        <v>#NAME?</v>
      </c>
    </row>
    <row r="11" spans="2:4" ht="12.75">
      <c r="B11" s="7" t="s">
        <v>45</v>
      </c>
      <c r="C11" s="193" t="e">
        <f>[1]!ASAPEXTRACTFILENAME(B11)</f>
        <v>#NAME?</v>
      </c>
      <c r="D11" s="39" t="e">
        <f>[1]!ASAPGETFORMULA(C11)</f>
        <v>#NAME?</v>
      </c>
    </row>
  </sheetData>
  <sheetProtection formatCells="0" formatColumns="0" formatRows="0"/>
  <mergeCells count="1">
    <mergeCell ref="B1:D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D11"/>
  <sheetViews>
    <sheetView showGridLines="0" zoomScalePageLayoutView="0" workbookViewId="0" topLeftCell="A1">
      <selection activeCell="A1" sqref="A1"/>
    </sheetView>
  </sheetViews>
  <sheetFormatPr defaultColWidth="9.140625" defaultRowHeight="12.75"/>
  <cols>
    <col min="1" max="1" width="10.7109375" style="7" customWidth="1"/>
    <col min="2" max="2" width="43.421875" style="7" customWidth="1"/>
    <col min="3" max="3" width="28.00390625" style="7" customWidth="1"/>
    <col min="4" max="4" width="28.7109375" style="7" bestFit="1" customWidth="1"/>
    <col min="5" max="11" width="6.28125" style="7" customWidth="1"/>
    <col min="12" max="16384" width="9.140625" style="7" customWidth="1"/>
  </cols>
  <sheetData>
    <row r="1" spans="1:4" s="35" customFormat="1" ht="25.5" customHeight="1">
      <c r="A1" s="30" t="s">
        <v>207</v>
      </c>
      <c r="B1" s="301" t="e">
        <f>HYPERLINK("http://www.asap-utilities.com/asap-utilities-excel-tools-tip.php?tip=259&amp;utilities=97#"&amp;[1]!ASAPSHEETNAME(),"Read the description of this formula on our website »»»")</f>
        <v>#NAME?</v>
      </c>
      <c r="C1" s="301"/>
      <c r="D1" s="301"/>
    </row>
    <row r="2" spans="1:4" s="35" customFormat="1" ht="24.75" customHeight="1">
      <c r="A2" s="30"/>
      <c r="B2" s="36" t="e">
        <f>"="&amp;[1]!ASAPSHEETNAME()&amp;"()"</f>
        <v>#NAME?</v>
      </c>
      <c r="C2" s="33"/>
      <c r="D2" s="33"/>
    </row>
    <row r="3" ht="12.75">
      <c r="B3" s="1"/>
    </row>
    <row r="4" ht="12.75">
      <c r="B4" s="7" t="s">
        <v>50</v>
      </c>
    </row>
    <row r="5" ht="5.25" customHeight="1"/>
    <row r="6" spans="2:4" ht="20.25">
      <c r="B6" s="188" t="s">
        <v>35</v>
      </c>
      <c r="C6" s="189"/>
      <c r="D6" s="189"/>
    </row>
    <row r="7" spans="2:4" ht="12.75">
      <c r="B7" s="190" t="s">
        <v>47</v>
      </c>
      <c r="C7" s="190" t="s">
        <v>0</v>
      </c>
      <c r="D7" s="190" t="s">
        <v>48</v>
      </c>
    </row>
    <row r="8" spans="2:4" ht="12.75">
      <c r="B8" s="7" t="s">
        <v>40</v>
      </c>
      <c r="C8" s="191" t="e">
        <f>[1]!ASAPEXTRACTFOLDERNAME(B8)</f>
        <v>#NAME?</v>
      </c>
      <c r="D8" s="39" t="e">
        <f>[1]!ASAPGETFORMULA(C8)</f>
        <v>#NAME?</v>
      </c>
    </row>
    <row r="9" spans="2:4" ht="12.75">
      <c r="B9" s="7" t="s">
        <v>43</v>
      </c>
      <c r="C9" s="192" t="e">
        <f>[1]!ASAPEXTRACTFOLDERNAME(B9)</f>
        <v>#NAME?</v>
      </c>
      <c r="D9" s="39" t="e">
        <f>[1]!ASAPGETFORMULA(C9)</f>
        <v>#NAME?</v>
      </c>
    </row>
    <row r="10" spans="2:4" ht="12.75">
      <c r="B10" s="7" t="s">
        <v>44</v>
      </c>
      <c r="C10" s="192" t="e">
        <f>[1]!ASAPEXTRACTFOLDERNAME(B10)</f>
        <v>#NAME?</v>
      </c>
      <c r="D10" s="39" t="e">
        <f>[1]!ASAPGETFORMULA(C10)</f>
        <v>#NAME?</v>
      </c>
    </row>
    <row r="11" spans="2:4" ht="12.75">
      <c r="B11" s="7" t="s">
        <v>45</v>
      </c>
      <c r="C11" s="193" t="e">
        <f>[1]!ASAPEXTRACTFOLDERNAME(B11)</f>
        <v>#NAME?</v>
      </c>
      <c r="D11" s="39" t="e">
        <f>[1]!ASAPGETFORMULA(C11)</f>
        <v>#NAME?</v>
      </c>
    </row>
  </sheetData>
  <sheetProtection formatCells="0" formatColumns="0" formatRows="0"/>
  <mergeCells count="1">
    <mergeCell ref="B1:D1"/>
  </mergeCells>
  <hyperlinks>
    <hyperlink ref="A1" location="'Index sheet'!A1" display="««« back "/>
  </hyperlinks>
  <printOptions/>
  <pageMargins left="0.75"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A1:E17"/>
  <sheetViews>
    <sheetView showGridLines="0" zoomScalePageLayoutView="0" workbookViewId="0" topLeftCell="A1">
      <selection activeCell="C12" sqref="C12"/>
    </sheetView>
  </sheetViews>
  <sheetFormatPr defaultColWidth="9.140625" defaultRowHeight="12.75"/>
  <cols>
    <col min="1" max="1" width="10.7109375" style="7" customWidth="1"/>
    <col min="2" max="2" width="22.8515625" style="7" customWidth="1"/>
    <col min="3" max="3" width="16.00390625" style="7" customWidth="1"/>
    <col min="4" max="4" width="10.28125" style="7" customWidth="1"/>
    <col min="5" max="5" width="28.7109375" style="7" bestFit="1" customWidth="1"/>
    <col min="6" max="12" width="6.28125" style="7" customWidth="1"/>
    <col min="13" max="16384" width="9.140625" style="7" customWidth="1"/>
  </cols>
  <sheetData>
    <row r="1" spans="1:5" s="35" customFormat="1" ht="25.5" customHeight="1">
      <c r="A1" s="30" t="s">
        <v>207</v>
      </c>
      <c r="B1" s="301" t="e">
        <f>HYPERLINK("http://www.asap-utilities.com/asap-utilities-excel-tools-tip.php?tip=259&amp;utilities=97#"&amp;[1]!ASAPSHEETNAME(),"Read the description of this formula on our website »»»")</f>
        <v>#NAME?</v>
      </c>
      <c r="C1" s="302"/>
      <c r="D1" s="302"/>
      <c r="E1" s="302"/>
    </row>
    <row r="2" spans="1:5" s="35" customFormat="1" ht="24.75" customHeight="1">
      <c r="A2" s="30"/>
      <c r="B2" s="36" t="e">
        <f>"="&amp;[1]!ASAPSHEETNAME()&amp;"()"</f>
        <v>#NAME?</v>
      </c>
      <c r="C2" s="34"/>
      <c r="D2" s="34"/>
      <c r="E2" s="34"/>
    </row>
    <row r="3" ht="12.75">
      <c r="B3" s="1"/>
    </row>
    <row r="4" ht="12.75">
      <c r="B4" s="7" t="s">
        <v>49</v>
      </c>
    </row>
    <row r="5" ht="12.75">
      <c r="B5" s="7" t="s">
        <v>55</v>
      </c>
    </row>
    <row r="6" ht="5.25" customHeight="1"/>
    <row r="7" ht="20.25">
      <c r="B7" s="8" t="s">
        <v>35</v>
      </c>
    </row>
    <row r="8" spans="2:5" ht="12.75">
      <c r="B8" s="10" t="s">
        <v>51</v>
      </c>
      <c r="C8" s="10" t="s">
        <v>0</v>
      </c>
      <c r="D8" s="10"/>
      <c r="E8" s="10" t="s">
        <v>48</v>
      </c>
    </row>
    <row r="9" spans="2:5" ht="12.75">
      <c r="B9" s="7" t="s">
        <v>52</v>
      </c>
      <c r="C9" s="117" t="e">
        <f>[1]!ASAPEXTRACTNUMBERS(B9)</f>
        <v>#NAME?</v>
      </c>
      <c r="E9" s="39" t="e">
        <f>[1]!ASAPGETFORMULA(C9)</f>
        <v>#NAME?</v>
      </c>
    </row>
    <row r="10" spans="2:5" ht="12.75">
      <c r="B10" s="7" t="s">
        <v>53</v>
      </c>
      <c r="C10" s="118" t="e">
        <f>[1]!ASAPEXTRACTNUMBERS(B10)</f>
        <v>#NAME?</v>
      </c>
      <c r="E10" s="39" t="e">
        <f>[1]!ASAPGETFORMULA(C10)</f>
        <v>#NAME?</v>
      </c>
    </row>
    <row r="11" spans="2:5" ht="12.75">
      <c r="B11" s="7" t="s">
        <v>54</v>
      </c>
      <c r="C11" s="118" t="e">
        <f>[1]!ASAPEXTRACTNUMBERS(B11)</f>
        <v>#NAME?</v>
      </c>
      <c r="E11" s="39" t="e">
        <f>[1]!ASAPGETFORMULA(C11)</f>
        <v>#NAME?</v>
      </c>
    </row>
    <row r="12" spans="2:5" ht="12.75">
      <c r="B12" s="7" t="s">
        <v>56</v>
      </c>
      <c r="C12" s="118" t="e">
        <f>[1]!ASAPEXTRACTNUMBERS(B12)</f>
        <v>#NAME?</v>
      </c>
      <c r="E12" s="39" t="e">
        <f>[1]!ASAPGETFORMULA(C12)</f>
        <v>#NAME?</v>
      </c>
    </row>
    <row r="13" spans="2:5" ht="12.75">
      <c r="B13" s="7" t="s">
        <v>57</v>
      </c>
      <c r="C13" s="118" t="e">
        <f>[1]!ASAPEXTRACTNUMBERS(B13)</f>
        <v>#NAME?</v>
      </c>
      <c r="E13" s="39" t="e">
        <f>[1]!ASAPGETFORMULA(C13)</f>
        <v>#NAME?</v>
      </c>
    </row>
    <row r="14" spans="2:5" ht="12.75">
      <c r="B14" s="7" t="s">
        <v>59</v>
      </c>
      <c r="C14" s="187" t="e">
        <f>[1]!ASAPEXTRACTNUMBERS(B14)</f>
        <v>#NAME?</v>
      </c>
      <c r="E14" s="39" t="e">
        <f>[1]!ASAPGETFORMULA(C14)</f>
        <v>#NAME?</v>
      </c>
    </row>
    <row r="15" spans="2:5" ht="12.75">
      <c r="B15" s="7" t="s">
        <v>58</v>
      </c>
      <c r="C15" s="118" t="e">
        <f>[1]!ASAPEXTRACTNUMBERS(B15)</f>
        <v>#NAME?</v>
      </c>
      <c r="E15" s="39" t="e">
        <f>[1]!ASAPGETFORMULA(C15)</f>
        <v>#NAME?</v>
      </c>
    </row>
    <row r="16" spans="2:5" ht="12.75">
      <c r="B16" s="7" t="s">
        <v>60</v>
      </c>
      <c r="C16" s="118" t="e">
        <f>[1]!ASAPEXTRACTNUMBERS(B16)</f>
        <v>#NAME?</v>
      </c>
      <c r="E16" s="39" t="e">
        <f>[1]!ASAPGETFORMULA(C16)</f>
        <v>#NAME?</v>
      </c>
    </row>
    <row r="17" spans="2:5" ht="12.75">
      <c r="B17" s="7" t="s">
        <v>61</v>
      </c>
      <c r="C17" s="119" t="e">
        <f>[1]!ASAPEXTRACTNUMBERS(B17)</f>
        <v>#NAME?</v>
      </c>
      <c r="E17" s="39" t="e">
        <f>[1]!ASAPGETFORMULA(C17)</f>
        <v>#NAME?</v>
      </c>
    </row>
  </sheetData>
  <sheetProtection formatCells="0" formatColumns="0" formatRows="0"/>
  <mergeCells count="1">
    <mergeCell ref="B1:E1"/>
  </mergeCells>
  <hyperlinks>
    <hyperlink ref="A1" location="'Index sheet'!A1" display="««« back "/>
  </hyperlinks>
  <printOptions/>
  <pageMargins left="0.75" right="0.75" top="1" bottom="1" header="0.5" footer="0.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anager>
  <Company>A Must in Every Office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functions added to Excel by ASAP Utilities</dc:title>
  <dc:subject>ASAP Utilities worksheet function examples</dc:subject>
  <dc:creator>Bastien Mensink</dc:creator>
  <cp:keywords>example, ASAP Utilities, worksheet functions</cp:keywords>
  <dc:description>version 1.2</dc:description>
  <cp:lastModifiedBy>Bastien Mensink</cp:lastModifiedBy>
  <cp:lastPrinted>2010-11-17T11:06:42Z</cp:lastPrinted>
  <dcterms:created xsi:type="dcterms:W3CDTF">2010-10-06T12:02:59Z</dcterms:created>
  <dcterms:modified xsi:type="dcterms:W3CDTF">2018-01-05T07:56:49Z</dcterms:modified>
  <cp:category>example</cp:category>
  <cp:version/>
  <cp:contentType/>
  <cp:contentStatus/>
</cp:coreProperties>
</file>

<file path=docProps/custom.xml><?xml version="1.0" encoding="utf-8"?>
<Properties xmlns="http://schemas.openxmlformats.org/officeDocument/2006/custom-properties" xmlns:vt="http://schemas.openxmlformats.org/officeDocument/2006/docPropsVTypes"/>
</file>